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аркинг на Мичурина 2Ж" sheetId="7" r:id="rId1"/>
    <sheet name="Цены (3)" sheetId="5" state="hidden" r:id="rId2"/>
    <sheet name="Цены (2)" sheetId="3" state="hidden" r:id="rId3"/>
    <sheet name="Цены" sheetId="1" state="hidden" r:id="rId4"/>
    <sheet name="Матрица" sheetId="2" state="hidden" r:id="rId5"/>
  </sheets>
  <definedNames>
    <definedName name="_xlnm._FilterDatabase" localSheetId="3" hidden="1">Цены!$M$18:$N$271</definedName>
    <definedName name="_xlnm._FilterDatabase" localSheetId="2" hidden="1">'Цены (2)'!$H$267:$M$343</definedName>
    <definedName name="_xlnm._FilterDatabase" localSheetId="1" hidden="1">'Цены (3)'!$A$267:$D$327</definedName>
    <definedName name="_xlnm.Print_Area" localSheetId="0">'Паркинг на Мичурина 2Ж'!$A$1:$M$58</definedName>
    <definedName name="_xlnm.Print_Area" localSheetId="2">'Цены (2)'!$A$1:$T$373</definedName>
    <definedName name="_xlnm.Print_Area" localSheetId="1">'Цены (3)'!$A$1:$AH$373</definedName>
  </definedNames>
  <calcPr calcId="152511"/>
</workbook>
</file>

<file path=xl/calcChain.xml><?xml version="1.0" encoding="utf-8"?>
<calcChain xmlns="http://schemas.openxmlformats.org/spreadsheetml/2006/main">
  <c r="K47" i="7" l="1"/>
  <c r="K46" i="7"/>
  <c r="K45" i="7"/>
  <c r="K44" i="7"/>
  <c r="K41" i="7"/>
  <c r="K40" i="7"/>
  <c r="M48" i="7" l="1"/>
  <c r="L48" i="7"/>
  <c r="R30" i="5" l="1"/>
  <c r="S18" i="5"/>
  <c r="R18" i="5"/>
  <c r="C364" i="5"/>
  <c r="H363" i="5"/>
  <c r="C363" i="5"/>
  <c r="H362" i="5"/>
  <c r="C362" i="5"/>
  <c r="H361" i="5"/>
  <c r="C361" i="5"/>
  <c r="H342" i="5"/>
  <c r="H340" i="5"/>
  <c r="H338" i="5"/>
  <c r="H336" i="5"/>
  <c r="H334" i="5"/>
  <c r="H332" i="5"/>
  <c r="H330" i="5"/>
  <c r="H328" i="5"/>
  <c r="H326" i="5"/>
  <c r="C326" i="5"/>
  <c r="H324" i="5"/>
  <c r="C324" i="5"/>
  <c r="H322" i="5"/>
  <c r="C322" i="5"/>
  <c r="H320" i="5"/>
  <c r="C320" i="5"/>
  <c r="H318" i="5"/>
  <c r="C318" i="5"/>
  <c r="H316" i="5"/>
  <c r="C316" i="5"/>
  <c r="H314" i="5"/>
  <c r="C314" i="5"/>
  <c r="H312" i="5"/>
  <c r="C312" i="5"/>
  <c r="H310" i="5"/>
  <c r="C310" i="5"/>
  <c r="H308" i="5"/>
  <c r="C308" i="5"/>
  <c r="H306" i="5"/>
  <c r="C306" i="5"/>
  <c r="H304" i="5"/>
  <c r="C304" i="5"/>
  <c r="H302" i="5"/>
  <c r="C302" i="5"/>
  <c r="H300" i="5"/>
  <c r="C300" i="5"/>
  <c r="H298" i="5"/>
  <c r="C298" i="5"/>
  <c r="H296" i="5"/>
  <c r="C296" i="5"/>
  <c r="H294" i="5"/>
  <c r="C294" i="5"/>
  <c r="H292" i="5"/>
  <c r="C292" i="5"/>
  <c r="H290" i="5"/>
  <c r="C290" i="5"/>
  <c r="H288" i="5"/>
  <c r="C288" i="5"/>
  <c r="H286" i="5"/>
  <c r="C286" i="5"/>
  <c r="H284" i="5"/>
  <c r="C284" i="5"/>
  <c r="H282" i="5"/>
  <c r="C282" i="5"/>
  <c r="H280" i="5"/>
  <c r="C280" i="5"/>
  <c r="H278" i="5"/>
  <c r="C278" i="5"/>
  <c r="H276" i="5"/>
  <c r="C276" i="5"/>
  <c r="H274" i="5"/>
  <c r="C274" i="5"/>
  <c r="H272" i="5"/>
  <c r="C272" i="5"/>
  <c r="H270" i="5"/>
  <c r="C270" i="5"/>
  <c r="H268" i="5"/>
  <c r="C268" i="5"/>
  <c r="C211" i="5"/>
  <c r="C236" i="5"/>
  <c r="C235" i="5"/>
  <c r="C234" i="5"/>
  <c r="C233" i="5"/>
  <c r="C232" i="5"/>
  <c r="C231" i="5"/>
  <c r="C255" i="5"/>
  <c r="C230" i="5"/>
  <c r="C258" i="5"/>
  <c r="C260" i="5"/>
  <c r="C253" i="5"/>
  <c r="C210" i="5"/>
  <c r="C229" i="5"/>
  <c r="C228" i="5"/>
  <c r="C227" i="5"/>
  <c r="C226" i="5"/>
  <c r="C225" i="5"/>
  <c r="C224" i="5"/>
  <c r="C254" i="5"/>
  <c r="C252" i="5"/>
  <c r="C251" i="5"/>
  <c r="C250" i="5"/>
  <c r="C249" i="5"/>
  <c r="C248" i="5"/>
  <c r="C247" i="5"/>
  <c r="C246" i="5"/>
  <c r="C245" i="5"/>
  <c r="C244" i="5"/>
  <c r="H232" i="5"/>
  <c r="C243" i="5"/>
  <c r="H231" i="5"/>
  <c r="C257" i="5"/>
  <c r="H230" i="5"/>
  <c r="C242" i="5"/>
  <c r="H229" i="5"/>
  <c r="C241" i="5"/>
  <c r="H228" i="5"/>
  <c r="C240" i="5"/>
  <c r="H227" i="5"/>
  <c r="C239" i="5"/>
  <c r="H226" i="5"/>
  <c r="C238" i="5"/>
  <c r="H225" i="5"/>
  <c r="C237" i="5"/>
  <c r="H224" i="5"/>
  <c r="C256" i="5"/>
  <c r="H223" i="5"/>
  <c r="C214" i="5"/>
  <c r="H222" i="5"/>
  <c r="C213" i="5"/>
  <c r="H221" i="5"/>
  <c r="C212" i="5"/>
  <c r="H220" i="5"/>
  <c r="C223" i="5"/>
  <c r="H219" i="5"/>
  <c r="C222" i="5"/>
  <c r="H218" i="5"/>
  <c r="C221" i="5"/>
  <c r="H217" i="5"/>
  <c r="C220" i="5"/>
  <c r="H216" i="5"/>
  <c r="C261" i="5"/>
  <c r="H215" i="5"/>
  <c r="C219" i="5"/>
  <c r="H214" i="5"/>
  <c r="C259" i="5"/>
  <c r="H213" i="5"/>
  <c r="C218" i="5"/>
  <c r="H212" i="5"/>
  <c r="C217" i="5"/>
  <c r="H211" i="5"/>
  <c r="C216" i="5"/>
  <c r="H210" i="5"/>
  <c r="C21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C138" i="5"/>
  <c r="H146" i="5"/>
  <c r="C137" i="5"/>
  <c r="H145" i="5"/>
  <c r="C136" i="5"/>
  <c r="H144" i="5"/>
  <c r="C135" i="5"/>
  <c r="H143" i="5"/>
  <c r="C134" i="5"/>
  <c r="H142" i="5"/>
  <c r="C133" i="5"/>
  <c r="H141" i="5"/>
  <c r="C132" i="5"/>
  <c r="H140" i="5"/>
  <c r="C139" i="5"/>
  <c r="H139" i="5"/>
  <c r="C147" i="5"/>
  <c r="H138" i="5"/>
  <c r="C131" i="5"/>
  <c r="H137" i="5"/>
  <c r="C130" i="5"/>
  <c r="H136" i="5"/>
  <c r="C129" i="5"/>
  <c r="H135" i="5"/>
  <c r="C128" i="5"/>
  <c r="H134" i="5"/>
  <c r="C127" i="5"/>
  <c r="H133" i="5"/>
  <c r="C126" i="5"/>
  <c r="H132" i="5"/>
  <c r="C144" i="5"/>
  <c r="H131" i="5"/>
  <c r="C143" i="5"/>
  <c r="H130" i="5"/>
  <c r="C145" i="5"/>
  <c r="H129" i="5"/>
  <c r="C146" i="5"/>
  <c r="H128" i="5"/>
  <c r="C125" i="5"/>
  <c r="H127" i="5"/>
  <c r="C124" i="5"/>
  <c r="H126" i="5"/>
  <c r="C102" i="5"/>
  <c r="H125" i="5"/>
  <c r="C101" i="5"/>
  <c r="H124" i="5"/>
  <c r="C142" i="5"/>
  <c r="H123" i="5"/>
  <c r="C123" i="5"/>
  <c r="H122" i="5"/>
  <c r="C122" i="5"/>
  <c r="H121" i="5"/>
  <c r="C121" i="5"/>
  <c r="H120" i="5"/>
  <c r="C120" i="5"/>
  <c r="H119" i="5"/>
  <c r="C119" i="5"/>
  <c r="H118" i="5"/>
  <c r="C141" i="5"/>
  <c r="H117" i="5"/>
  <c r="C112" i="5"/>
  <c r="H116" i="5"/>
  <c r="C111" i="5"/>
  <c r="H115" i="5"/>
  <c r="C110" i="5"/>
  <c r="H114" i="5"/>
  <c r="C109" i="5"/>
  <c r="H113" i="5"/>
  <c r="C108" i="5"/>
  <c r="H112" i="5"/>
  <c r="C140" i="5"/>
  <c r="H111" i="5"/>
  <c r="C107" i="5"/>
  <c r="H110" i="5"/>
  <c r="C106" i="5"/>
  <c r="H109" i="5"/>
  <c r="C105" i="5"/>
  <c r="H108" i="5"/>
  <c r="C104" i="5"/>
  <c r="H107" i="5"/>
  <c r="C103" i="5"/>
  <c r="H106" i="5"/>
  <c r="C118" i="5"/>
  <c r="H105" i="5"/>
  <c r="C117" i="5"/>
  <c r="H104" i="5"/>
  <c r="C116" i="5"/>
  <c r="H103" i="5"/>
  <c r="C115" i="5"/>
  <c r="H102" i="5"/>
  <c r="C114" i="5"/>
  <c r="H101" i="5"/>
  <c r="C113" i="5"/>
  <c r="C30" i="5"/>
  <c r="C25" i="5"/>
  <c r="C24" i="5"/>
  <c r="C29" i="5"/>
  <c r="C86" i="5"/>
  <c r="C85" i="5"/>
  <c r="C92" i="5"/>
  <c r="C90" i="5"/>
  <c r="C89" i="5"/>
  <c r="C88" i="5"/>
  <c r="C87" i="5"/>
  <c r="C84" i="5"/>
  <c r="C71" i="5"/>
  <c r="C23" i="5"/>
  <c r="C28" i="5"/>
  <c r="C22" i="5"/>
  <c r="C75" i="5"/>
  <c r="C74" i="5"/>
  <c r="C19" i="5"/>
  <c r="C91" i="5"/>
  <c r="C70" i="5"/>
  <c r="C69" i="5"/>
  <c r="C21" i="5"/>
  <c r="C27" i="5"/>
  <c r="C68" i="5"/>
  <c r="C67" i="5"/>
  <c r="C66" i="5"/>
  <c r="C65" i="5"/>
  <c r="C64" i="5"/>
  <c r="H65" i="5"/>
  <c r="C63" i="5"/>
  <c r="H64" i="5"/>
  <c r="C81" i="5"/>
  <c r="H63" i="5"/>
  <c r="C42" i="5"/>
  <c r="H62" i="5"/>
  <c r="C41" i="5"/>
  <c r="H61" i="5"/>
  <c r="C40" i="5"/>
  <c r="H60" i="5"/>
  <c r="C39" i="5"/>
  <c r="H59" i="5"/>
  <c r="C38" i="5"/>
  <c r="H58" i="5"/>
  <c r="C37" i="5"/>
  <c r="H57" i="5"/>
  <c r="C80" i="5"/>
  <c r="H56" i="5"/>
  <c r="C36" i="5"/>
  <c r="H55" i="5"/>
  <c r="C35" i="5"/>
  <c r="H54" i="5"/>
  <c r="C34" i="5"/>
  <c r="H53" i="5"/>
  <c r="C33" i="5"/>
  <c r="H52" i="5"/>
  <c r="C32" i="5"/>
  <c r="H51" i="5"/>
  <c r="C31" i="5"/>
  <c r="H50" i="5"/>
  <c r="C79" i="5"/>
  <c r="H49" i="5"/>
  <c r="C62" i="5"/>
  <c r="H48" i="5"/>
  <c r="C61" i="5"/>
  <c r="H47" i="5"/>
  <c r="C60" i="5"/>
  <c r="H46" i="5"/>
  <c r="C59" i="5"/>
  <c r="H45" i="5"/>
  <c r="C58" i="5"/>
  <c r="H44" i="5"/>
  <c r="C57" i="5"/>
  <c r="H43" i="5"/>
  <c r="C78" i="5"/>
  <c r="H42" i="5"/>
  <c r="C56" i="5"/>
  <c r="H41" i="5"/>
  <c r="C94" i="5"/>
  <c r="H40" i="5"/>
  <c r="C55" i="5"/>
  <c r="H39" i="5"/>
  <c r="C54" i="5"/>
  <c r="H38" i="5"/>
  <c r="C53" i="5"/>
  <c r="H37" i="5"/>
  <c r="C52" i="5"/>
  <c r="H36" i="5"/>
  <c r="C51" i="5"/>
  <c r="H35" i="5"/>
  <c r="C50" i="5"/>
  <c r="H34" i="5"/>
  <c r="C49" i="5"/>
  <c r="O33" i="5"/>
  <c r="H33" i="5"/>
  <c r="C48" i="5"/>
  <c r="O32" i="5"/>
  <c r="H32" i="5"/>
  <c r="C77" i="5"/>
  <c r="O31" i="5"/>
  <c r="H31" i="5"/>
  <c r="C73" i="5"/>
  <c r="O30" i="5"/>
  <c r="H30" i="5"/>
  <c r="C47" i="5"/>
  <c r="O29" i="5"/>
  <c r="H29" i="5"/>
  <c r="C93" i="5"/>
  <c r="O28" i="5"/>
  <c r="H28" i="5"/>
  <c r="C83" i="5"/>
  <c r="N27" i="5"/>
  <c r="M27" i="5"/>
  <c r="H27" i="5"/>
  <c r="C82" i="5"/>
  <c r="H26" i="5"/>
  <c r="C26" i="5"/>
  <c r="H25" i="5"/>
  <c r="C20" i="5"/>
  <c r="H24" i="5"/>
  <c r="C46" i="5"/>
  <c r="H23" i="5"/>
  <c r="C45" i="5"/>
  <c r="H22" i="5"/>
  <c r="C44" i="5"/>
  <c r="H21" i="5"/>
  <c r="C43" i="5"/>
  <c r="H20" i="5"/>
  <c r="C76" i="5"/>
  <c r="H19" i="5"/>
  <c r="C72" i="5"/>
  <c r="C236" i="3"/>
  <c r="C237" i="3"/>
  <c r="C238" i="3"/>
  <c r="C239" i="3"/>
  <c r="C240" i="3"/>
  <c r="C241" i="3"/>
  <c r="C242" i="3"/>
  <c r="C243" i="3"/>
  <c r="S28" i="3"/>
  <c r="S31" i="3"/>
  <c r="S32" i="3"/>
  <c r="S33" i="3"/>
  <c r="S29" i="3"/>
  <c r="S30" i="3"/>
  <c r="S40" i="1"/>
  <c r="J232" i="3"/>
  <c r="J231" i="3"/>
  <c r="J230" i="3"/>
  <c r="J229" i="3"/>
  <c r="J228" i="3"/>
  <c r="J227" i="3"/>
  <c r="J226" i="3"/>
  <c r="J225" i="3"/>
  <c r="J224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326" i="3"/>
  <c r="J342" i="3"/>
  <c r="J340" i="3"/>
  <c r="J338" i="3"/>
  <c r="J336" i="3"/>
  <c r="J334" i="3"/>
  <c r="J332" i="3"/>
  <c r="J330" i="3"/>
  <c r="J328" i="3"/>
  <c r="J326" i="3"/>
  <c r="C364" i="3"/>
  <c r="C249" i="3"/>
  <c r="C248" i="3"/>
  <c r="C247" i="3"/>
  <c r="C246" i="3"/>
  <c r="C245" i="3"/>
  <c r="C244" i="3"/>
  <c r="C3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C235" i="3"/>
  <c r="C234" i="3"/>
  <c r="C233" i="3"/>
  <c r="C232" i="3"/>
  <c r="C363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J204" i="3"/>
  <c r="J363" i="3"/>
  <c r="J203" i="3"/>
  <c r="J202" i="3"/>
  <c r="J201" i="3"/>
  <c r="J200" i="3"/>
  <c r="C147" i="3"/>
  <c r="J199" i="3"/>
  <c r="C146" i="3"/>
  <c r="J198" i="3"/>
  <c r="C145" i="3"/>
  <c r="J197" i="3"/>
  <c r="C144" i="3"/>
  <c r="J196" i="3"/>
  <c r="C143" i="3"/>
  <c r="C142" i="3"/>
  <c r="C141" i="3"/>
  <c r="J195" i="3"/>
  <c r="C140" i="3"/>
  <c r="J194" i="3"/>
  <c r="C139" i="3"/>
  <c r="J193" i="3"/>
  <c r="C362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C138" i="3"/>
  <c r="J324" i="3"/>
  <c r="C137" i="3"/>
  <c r="C136" i="3"/>
  <c r="J322" i="3"/>
  <c r="C135" i="3"/>
  <c r="C134" i="3"/>
  <c r="J320" i="3"/>
  <c r="C133" i="3"/>
  <c r="C132" i="3"/>
  <c r="J318" i="3"/>
  <c r="J316" i="3"/>
  <c r="J176" i="3"/>
  <c r="J175" i="3"/>
  <c r="C322" i="3"/>
  <c r="C320" i="3"/>
  <c r="C318" i="3"/>
  <c r="C316" i="3"/>
  <c r="C314" i="3"/>
  <c r="C131" i="3"/>
  <c r="C130" i="3"/>
  <c r="C312" i="3"/>
  <c r="C310" i="3"/>
  <c r="C308" i="3"/>
  <c r="C306" i="3"/>
  <c r="C304" i="3"/>
  <c r="C302" i="3"/>
  <c r="C300" i="3"/>
  <c r="C298" i="3"/>
  <c r="C296" i="3"/>
  <c r="C294" i="3"/>
  <c r="C292" i="3"/>
  <c r="C290" i="3"/>
  <c r="C288" i="3"/>
  <c r="C286" i="3"/>
  <c r="C129" i="3"/>
  <c r="C128" i="3"/>
  <c r="J314" i="3"/>
  <c r="C127" i="3"/>
  <c r="J174" i="3"/>
  <c r="C126" i="3"/>
  <c r="J173" i="3"/>
  <c r="C125" i="3"/>
  <c r="J172" i="3"/>
  <c r="J171" i="3"/>
  <c r="J170" i="3"/>
  <c r="J169" i="3"/>
  <c r="J168" i="3"/>
  <c r="J167" i="3"/>
  <c r="J166" i="3"/>
  <c r="J362" i="3"/>
  <c r="J165" i="3"/>
  <c r="J164" i="3"/>
  <c r="J163" i="3"/>
  <c r="J162" i="3"/>
  <c r="J161" i="3"/>
  <c r="J160" i="3"/>
  <c r="J159" i="3"/>
  <c r="J158" i="3"/>
  <c r="C124" i="3"/>
  <c r="C123" i="3"/>
  <c r="C122" i="3"/>
  <c r="C121" i="3"/>
  <c r="C120" i="3"/>
  <c r="C119" i="3"/>
  <c r="J157" i="3"/>
  <c r="J361" i="3"/>
  <c r="J156" i="3"/>
  <c r="J155" i="3"/>
  <c r="J154" i="3"/>
  <c r="J153" i="3"/>
  <c r="J152" i="3"/>
  <c r="J151" i="3"/>
  <c r="J150" i="3"/>
  <c r="C118" i="3"/>
  <c r="J149" i="3"/>
  <c r="C117" i="3"/>
  <c r="J148" i="3"/>
  <c r="C116" i="3"/>
  <c r="J147" i="3"/>
  <c r="C115" i="3"/>
  <c r="J146" i="3"/>
  <c r="C114" i="3"/>
  <c r="J145" i="3"/>
  <c r="C113" i="3"/>
  <c r="J144" i="3"/>
  <c r="J143" i="3"/>
  <c r="J142" i="3"/>
  <c r="J141" i="3"/>
  <c r="J140" i="3"/>
  <c r="J139" i="3"/>
  <c r="J138" i="3"/>
  <c r="J137" i="3"/>
  <c r="C112" i="3"/>
  <c r="J136" i="3"/>
  <c r="C111" i="3"/>
  <c r="J135" i="3"/>
  <c r="C110" i="3"/>
  <c r="J134" i="3"/>
  <c r="C109" i="3"/>
  <c r="J133" i="3"/>
  <c r="C108" i="3"/>
  <c r="J132" i="3"/>
  <c r="C107" i="3"/>
  <c r="J131" i="3"/>
  <c r="J130" i="3"/>
  <c r="J129" i="3"/>
  <c r="J128" i="3"/>
  <c r="J127" i="3"/>
  <c r="J126" i="3"/>
  <c r="J125" i="3"/>
  <c r="J124" i="3"/>
  <c r="C106" i="3"/>
  <c r="J123" i="3"/>
  <c r="C105" i="3"/>
  <c r="J122" i="3"/>
  <c r="C104" i="3"/>
  <c r="J121" i="3"/>
  <c r="C103" i="3"/>
  <c r="J120" i="3"/>
  <c r="C102" i="3"/>
  <c r="J119" i="3"/>
  <c r="C101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65" i="3"/>
  <c r="J64" i="3"/>
  <c r="C94" i="3"/>
  <c r="C93" i="3"/>
  <c r="C92" i="3"/>
  <c r="C91" i="3"/>
  <c r="C90" i="3"/>
  <c r="C89" i="3"/>
  <c r="C88" i="3"/>
  <c r="C87" i="3"/>
  <c r="C86" i="3"/>
  <c r="C85" i="3"/>
  <c r="C84" i="3"/>
  <c r="J63" i="3"/>
  <c r="C83" i="3"/>
  <c r="J62" i="3"/>
  <c r="J312" i="3"/>
  <c r="J310" i="3"/>
  <c r="J308" i="3"/>
  <c r="J306" i="3"/>
  <c r="J304" i="3"/>
  <c r="J302" i="3"/>
  <c r="J300" i="3"/>
  <c r="J298" i="3"/>
  <c r="J296" i="3"/>
  <c r="J294" i="3"/>
  <c r="J292" i="3"/>
  <c r="J290" i="3"/>
  <c r="J288" i="3"/>
  <c r="J61" i="3"/>
  <c r="J60" i="3"/>
  <c r="J59" i="3"/>
  <c r="J58" i="3"/>
  <c r="J286" i="3"/>
  <c r="J284" i="3"/>
  <c r="J282" i="3"/>
  <c r="J280" i="3"/>
  <c r="C284" i="3"/>
  <c r="J278" i="3"/>
  <c r="C282" i="3"/>
  <c r="J276" i="3"/>
  <c r="J57" i="3"/>
  <c r="C280" i="3"/>
  <c r="J56" i="3"/>
  <c r="J55" i="3"/>
  <c r="C278" i="3"/>
  <c r="J274" i="3"/>
  <c r="C276" i="3"/>
  <c r="C82" i="3"/>
  <c r="J272" i="3"/>
  <c r="C81" i="3"/>
  <c r="C80" i="3"/>
  <c r="J270" i="3"/>
  <c r="C274" i="3"/>
  <c r="J268" i="3"/>
  <c r="C272" i="3"/>
  <c r="C270" i="3"/>
  <c r="C268" i="3"/>
  <c r="C79" i="3"/>
  <c r="C78" i="3"/>
  <c r="C77" i="3"/>
  <c r="C76" i="3"/>
  <c r="C75" i="3"/>
  <c r="C74" i="3"/>
  <c r="C73" i="3"/>
  <c r="C72" i="3"/>
  <c r="C71" i="3"/>
  <c r="C36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J54" i="3"/>
  <c r="J53" i="3"/>
  <c r="J52" i="3"/>
  <c r="J51" i="3"/>
  <c r="J50" i="3"/>
  <c r="J49" i="3"/>
  <c r="C42" i="3"/>
  <c r="J48" i="3"/>
  <c r="C41" i="3"/>
  <c r="J47" i="3"/>
  <c r="C40" i="3"/>
  <c r="J46" i="3"/>
  <c r="C39" i="3"/>
  <c r="J45" i="3"/>
  <c r="C38" i="3"/>
  <c r="J44" i="3"/>
  <c r="C37" i="3"/>
  <c r="J43" i="3"/>
  <c r="C36" i="3"/>
  <c r="J42" i="3"/>
  <c r="C35" i="3"/>
  <c r="J41" i="3"/>
  <c r="C34" i="3"/>
  <c r="J40" i="3"/>
  <c r="C33" i="3"/>
  <c r="J39" i="3"/>
  <c r="C32" i="3"/>
  <c r="J38" i="3"/>
  <c r="C31" i="3"/>
  <c r="J37" i="3"/>
  <c r="R27" i="3"/>
  <c r="Q27" i="3"/>
  <c r="J36" i="3"/>
  <c r="J35" i="3"/>
  <c r="J34" i="3"/>
  <c r="J33" i="3"/>
  <c r="J32" i="3"/>
  <c r="J31" i="3"/>
  <c r="J30" i="3"/>
  <c r="C30" i="3"/>
  <c r="J29" i="3"/>
  <c r="C29" i="3"/>
  <c r="J28" i="3"/>
  <c r="C28" i="3"/>
  <c r="J27" i="3"/>
  <c r="C27" i="3"/>
  <c r="J26" i="3"/>
  <c r="C26" i="3"/>
  <c r="J25" i="3"/>
  <c r="C25" i="3"/>
  <c r="J24" i="3"/>
  <c r="C24" i="3"/>
  <c r="J23" i="3"/>
  <c r="C23" i="3"/>
  <c r="J22" i="3"/>
  <c r="C22" i="3"/>
  <c r="J21" i="3"/>
  <c r="C21" i="3"/>
  <c r="J20" i="3"/>
  <c r="C20" i="3"/>
  <c r="J19" i="3"/>
  <c r="C19" i="3"/>
  <c r="P28" i="5" l="1"/>
  <c r="T28" i="3"/>
  <c r="S39" i="1" l="1"/>
  <c r="S38" i="1"/>
  <c r="D217" i="1"/>
  <c r="D215" i="1"/>
  <c r="D213" i="1"/>
  <c r="D211" i="1"/>
  <c r="D209" i="1"/>
  <c r="D201" i="1"/>
  <c r="D203" i="1"/>
  <c r="D183" i="1"/>
  <c r="D185" i="1"/>
  <c r="D187" i="1"/>
  <c r="D189" i="1"/>
  <c r="D191" i="1"/>
  <c r="D193" i="1"/>
  <c r="D195" i="1"/>
  <c r="D197" i="1"/>
  <c r="D199" i="1"/>
  <c r="D181" i="1"/>
  <c r="D179" i="1"/>
  <c r="D177" i="1"/>
  <c r="D175" i="1"/>
  <c r="D157" i="1"/>
  <c r="D155" i="1"/>
  <c r="D153" i="1"/>
  <c r="D151" i="1"/>
  <c r="D149" i="1"/>
  <c r="D147" i="1"/>
  <c r="D145" i="1"/>
  <c r="D143" i="1"/>
  <c r="D138" i="1"/>
  <c r="D136" i="1"/>
  <c r="D134" i="1"/>
  <c r="D132" i="1"/>
  <c r="R36" i="1"/>
  <c r="Q36" i="1"/>
  <c r="U38" i="1" l="1"/>
  <c r="V38" i="1" s="1"/>
  <c r="K224" i="1" l="1"/>
  <c r="K226" i="1"/>
  <c r="K228" i="1"/>
  <c r="K230" i="1"/>
  <c r="K222" i="1"/>
  <c r="K219" i="1"/>
  <c r="K218" i="1"/>
  <c r="K214" i="1"/>
  <c r="K216" i="1"/>
  <c r="K192" i="1"/>
  <c r="K194" i="1"/>
  <c r="K196" i="1"/>
  <c r="K198" i="1"/>
  <c r="K200" i="1"/>
  <c r="K202" i="1"/>
  <c r="K204" i="1"/>
  <c r="K206" i="1"/>
  <c r="K208" i="1"/>
  <c r="K210" i="1"/>
  <c r="K212" i="1"/>
  <c r="K190" i="1"/>
  <c r="K188" i="1"/>
  <c r="K186" i="1"/>
  <c r="K184" i="1"/>
  <c r="K182" i="1"/>
  <c r="K180" i="1"/>
  <c r="K178" i="1"/>
  <c r="K176" i="1"/>
  <c r="K174" i="1"/>
  <c r="K172" i="1"/>
  <c r="K158" i="1"/>
  <c r="K156" i="1"/>
  <c r="K154" i="1"/>
  <c r="K152" i="1"/>
  <c r="K150" i="1"/>
  <c r="K148" i="1"/>
  <c r="K143" i="1"/>
  <c r="K141" i="1"/>
  <c r="K139" i="1"/>
  <c r="K137" i="1"/>
  <c r="K20" i="1" l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45" i="1"/>
  <c r="K146" i="1"/>
  <c r="K147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220" i="1"/>
  <c r="K22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19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40" i="1"/>
  <c r="D141" i="1"/>
  <c r="D142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205" i="1"/>
  <c r="D206" i="1"/>
  <c r="D207" i="1"/>
  <c r="D20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9" i="1"/>
  <c r="I119" i="1" l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9" i="1" s="1"/>
  <c r="I141" i="1" s="1"/>
  <c r="I143" i="1" s="1"/>
  <c r="I164" i="1" l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comments1.xml><?xml version="1.0" encoding="utf-8"?>
<comments xmlns="http://schemas.openxmlformats.org/spreadsheetml/2006/main">
  <authors>
    <author>Автор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Места огорожены сетками, как кладовые. Если разгородить - будут узкие, неудобные, между стеной и колонной. Подойдут либо для маленькой  машины, либо для мотоцикла.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Места огорожены сетками, как кладовые. Если разгородить - будут узкие, неудобные, между стеной и колонной. Подойдут либо для маленькой  машины, либо для мотоцикла.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Места узкие, между колонной и стеной, для маленькой машины или мото/квадроцикла.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Места узкие, между колонной и стеной, для маленькой машины или мото/квадроцикла.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на проезде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Место между колоннами, впереди проданнное место (м/м 20), не очень удобно парковаться на большой машине.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М/м с дополнительной боковой площадью, но не очень удобное к заезду/выезду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угловое с дополнительной площадью!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Широкое м/м у стены. Возможно на 2 маленькие машины.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Наиболее удобный - боковой заезд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Широкое м/м у стены. Возможно на 2 маленькие машины.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Место с кладовой (около 2 м, установлена сетка)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Узкое место на маленькую машину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Узкое место на маленькую машину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Расположены отдельно, подальше от мойки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Расположены отдельно, подальше от мойки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Закрытый бокс</t>
        </r>
      </text>
    </comment>
  </commentList>
</comments>
</file>

<file path=xl/sharedStrings.xml><?xml version="1.0" encoding="utf-8"?>
<sst xmlns="http://schemas.openxmlformats.org/spreadsheetml/2006/main" count="1991" uniqueCount="95">
  <si>
    <t xml:space="preserve">Площадь, кв м </t>
  </si>
  <si>
    <t>Цена, руб.</t>
  </si>
  <si>
    <t>А</t>
  </si>
  <si>
    <t>В</t>
  </si>
  <si>
    <t>С</t>
  </si>
  <si>
    <t>Матрица цен на семейные парковки на верхнем уровне</t>
  </si>
  <si>
    <t>Матрица цен на одноместные парковки на верхнем уровне</t>
  </si>
  <si>
    <t>Количество , шт</t>
  </si>
  <si>
    <r>
      <t xml:space="preserve">Матрица цен на семейные парковки на </t>
    </r>
    <r>
      <rPr>
        <b/>
        <sz val="11"/>
        <color rgb="FFFF0000"/>
        <rFont val="Calibri"/>
        <family val="2"/>
        <charset val="204"/>
        <scheme val="minor"/>
      </rPr>
      <t xml:space="preserve">нижнем </t>
    </r>
    <r>
      <rPr>
        <b/>
        <sz val="11"/>
        <color theme="1"/>
        <rFont val="Calibri"/>
        <family val="2"/>
        <charset val="204"/>
        <scheme val="minor"/>
      </rPr>
      <t>уровне</t>
    </r>
  </si>
  <si>
    <r>
      <t xml:space="preserve">Матрица цен на одноместные  парковки на </t>
    </r>
    <r>
      <rPr>
        <b/>
        <sz val="11"/>
        <color rgb="FFFF0000"/>
        <rFont val="Calibri"/>
        <family val="2"/>
        <charset val="204"/>
        <scheme val="minor"/>
      </rPr>
      <t>нижнем</t>
    </r>
    <r>
      <rPr>
        <b/>
        <sz val="11"/>
        <color theme="1"/>
        <rFont val="Calibri"/>
        <family val="2"/>
        <charset val="204"/>
        <scheme val="minor"/>
      </rPr>
      <t xml:space="preserve"> уровне</t>
    </r>
  </si>
  <si>
    <t xml:space="preserve"> КАТЕГОРИЯ А</t>
  </si>
  <si>
    <t xml:space="preserve"> КАТЕГОРИЯ В</t>
  </si>
  <si>
    <t xml:space="preserve"> КАТЕГОРИЯ С</t>
  </si>
  <si>
    <t xml:space="preserve"> СЕМЕЙНЫЕ МЕСТА</t>
  </si>
  <si>
    <t>№ машино - места</t>
  </si>
  <si>
    <t>Площадь, кв. м</t>
  </si>
  <si>
    <t>Цена за наличный расчет, тыс. руб.</t>
  </si>
  <si>
    <t>Вид парковки</t>
  </si>
  <si>
    <t>одноместная</t>
  </si>
  <si>
    <t>Категория места</t>
  </si>
  <si>
    <t>B</t>
  </si>
  <si>
    <t>Стоимость за кв.м., тыс. руб.</t>
  </si>
  <si>
    <t>семейная</t>
  </si>
  <si>
    <t>Одноместные</t>
  </si>
  <si>
    <t>Семейные</t>
  </si>
  <si>
    <t xml:space="preserve"> -2 УРОВЕНЬ</t>
  </si>
  <si>
    <t xml:space="preserve"> -1 УРОВЕНЬ</t>
  </si>
  <si>
    <t>ИТОГО М/М</t>
  </si>
  <si>
    <t>38 х 2</t>
  </si>
  <si>
    <t>C</t>
  </si>
  <si>
    <t>для мотоцикла</t>
  </si>
  <si>
    <t>Для мотоцикла</t>
  </si>
  <si>
    <t>30 х 2</t>
  </si>
  <si>
    <t>Всего для авто</t>
  </si>
  <si>
    <t>Всего</t>
  </si>
  <si>
    <t>ПРАЙС НА ПОДЗЕМНЫЙ ОТАПЛИВАЕМЫЙ ПАРКИНГ</t>
  </si>
  <si>
    <t>СРОК СДАЧИ:  ??????</t>
  </si>
  <si>
    <t>СЕМЕЙНЫЕ МЕСТА</t>
  </si>
  <si>
    <t>для мотоциклов</t>
  </si>
  <si>
    <t>30 Х 2</t>
  </si>
  <si>
    <t>38 Х 2</t>
  </si>
  <si>
    <t>КАТЕГОРИЯ "А" ОДНОМЕСТНАЯ ПАРКОВКА</t>
  </si>
  <si>
    <t>КАТЕГОРИЯ "B" ОДНОМЕСТНАЯ ПАРКОВКА</t>
  </si>
  <si>
    <t>КАТЕГОРИЯ "C" ОДНОМЕСТНАЯ ПАРКОВКА</t>
  </si>
  <si>
    <t>МЕСТА ДЛЯ МОТОЦИКЛОВ</t>
  </si>
  <si>
    <t>ВСЕГО</t>
  </si>
  <si>
    <t>СЛУЖБА ПРОДАЖ :</t>
  </si>
  <si>
    <t>тел. (391) 205-15-15</t>
  </si>
  <si>
    <t xml:space="preserve">stepanova@arban.ru </t>
  </si>
  <si>
    <t>моб. 287-15-15</t>
  </si>
  <si>
    <t xml:space="preserve">www.arban.ru </t>
  </si>
  <si>
    <t>Цена, тыс. руб.</t>
  </si>
  <si>
    <t>13,4 - 13,8</t>
  </si>
  <si>
    <t>14,1 - 14,8</t>
  </si>
  <si>
    <t>15,1 -15,9</t>
  </si>
  <si>
    <t>17,1 - 17,4</t>
  </si>
  <si>
    <t xml:space="preserve">13,5 -13,9 </t>
  </si>
  <si>
    <t>16,2 -16,6</t>
  </si>
  <si>
    <t xml:space="preserve">18 - 18,6 </t>
  </si>
  <si>
    <t>19 -19,1</t>
  </si>
  <si>
    <t xml:space="preserve">14,1 -14,9 </t>
  </si>
  <si>
    <t>15,1 -15,2</t>
  </si>
  <si>
    <t>32 - 34,8</t>
  </si>
  <si>
    <t>28,3 -28,6</t>
  </si>
  <si>
    <t>29,4 - 29,5</t>
  </si>
  <si>
    <t>31,1 - 33,6</t>
  </si>
  <si>
    <t>30,1 - 33,7</t>
  </si>
  <si>
    <t>9,6 -9,8</t>
  </si>
  <si>
    <t>Всего м/м</t>
  </si>
  <si>
    <t>Осталось м/м</t>
  </si>
  <si>
    <t>* Данная информация является справочной и не может быть рассмотрена как публичное предложение (оферта)</t>
  </si>
  <si>
    <t>14,9-15,1</t>
  </si>
  <si>
    <t>14-15,3</t>
  </si>
  <si>
    <t>24,4-38,1</t>
  </si>
  <si>
    <t>39 a</t>
  </si>
  <si>
    <t>40 а</t>
  </si>
  <si>
    <t>14,9-15,7</t>
  </si>
  <si>
    <t>19,2-19,7</t>
  </si>
  <si>
    <t>25,0-26,0</t>
  </si>
  <si>
    <t>28-28,1</t>
  </si>
  <si>
    <t>14,0-14,1</t>
  </si>
  <si>
    <t>32./1</t>
  </si>
  <si>
    <t>32./2</t>
  </si>
  <si>
    <t>14,0-15,0</t>
  </si>
  <si>
    <t>14,8-15,3</t>
  </si>
  <si>
    <t>24,9-25,0</t>
  </si>
  <si>
    <t>19,1-19,7</t>
  </si>
  <si>
    <t>18,7-19,4</t>
  </si>
  <si>
    <t>Мичурина 2Ж</t>
  </si>
  <si>
    <t>ПРАЙС НА ОТАПЛИВАЕМЫЙ  ПОДЗЕМНЫЙ ПАРКИНГ</t>
  </si>
  <si>
    <t xml:space="preserve"> -1 уровень, 1 подъезд, спуск на лифте / 1А</t>
  </si>
  <si>
    <t xml:space="preserve"> -1 уровень, 2 подъезд,  спуск на лифте / 1Б</t>
  </si>
  <si>
    <t xml:space="preserve"> -2 уровень, 1 подъезд,  спуск на лифте / 2С</t>
  </si>
  <si>
    <t>Старая цена, тыс. руб.</t>
  </si>
  <si>
    <r>
      <rPr>
        <b/>
        <u/>
        <sz val="24"/>
        <color rgb="FF002060"/>
        <rFont val="Calibri"/>
        <family val="2"/>
        <charset val="204"/>
        <scheme val="minor"/>
      </rPr>
      <t>Как купить дешевле?</t>
    </r>
    <r>
      <rPr>
        <b/>
        <sz val="16"/>
        <color theme="0"/>
        <rFont val="Calibri"/>
        <family val="2"/>
        <charset val="204"/>
        <scheme val="minor"/>
      </rPr>
      <t xml:space="preserve">
 Объединяйтесь с соседями: при покупке 2 машино-мест - скидка 5%, 
при покупке 3 машино-мест - скидка 7%.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</si>
</sst>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₽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rgb="FF00206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u/>
      <sz val="24"/>
      <color rgb="FF00206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CFFFB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0C6A3"/>
        <bgColor indexed="64"/>
      </patternFill>
    </fill>
    <fill>
      <patternFill patternType="solid">
        <fgColor rgb="FFBACAD4"/>
        <bgColor indexed="64"/>
      </patternFill>
    </fill>
    <fill>
      <patternFill patternType="solid">
        <fgColor rgb="FFE2241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8">
    <xf numFmtId="0" fontId="0" fillId="0" borderId="0" xfId="0"/>
    <xf numFmtId="0" fontId="0" fillId="0" borderId="1" xfId="0" applyBorder="1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5" borderId="0" xfId="0" applyFill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/>
    <xf numFmtId="0" fontId="1" fillId="0" borderId="0" xfId="0" applyFont="1" applyFill="1" applyBorder="1" applyAlignment="1"/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1" fontId="0" fillId="5" borderId="2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7" borderId="0" xfId="0" applyFill="1"/>
    <xf numFmtId="0" fontId="1" fillId="0" borderId="0" xfId="0" applyFont="1"/>
    <xf numFmtId="3" fontId="1" fillId="5" borderId="2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0" fillId="9" borderId="0" xfId="0" applyFill="1"/>
    <xf numFmtId="3" fontId="1" fillId="5" borderId="11" xfId="0" applyNumberFormat="1" applyFont="1" applyFill="1" applyBorder="1" applyAlignment="1">
      <alignment horizontal="center"/>
    </xf>
    <xf numFmtId="0" fontId="0" fillId="10" borderId="0" xfId="0" applyFill="1"/>
    <xf numFmtId="1" fontId="0" fillId="2" borderId="17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/>
    </xf>
    <xf numFmtId="3" fontId="1" fillId="5" borderId="12" xfId="0" applyNumberFormat="1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" fontId="0" fillId="10" borderId="24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0" fillId="10" borderId="34" xfId="0" applyNumberFormat="1" applyFill="1" applyBorder="1" applyAlignment="1">
      <alignment horizontal="center"/>
    </xf>
    <xf numFmtId="1" fontId="0" fillId="5" borderId="36" xfId="0" applyNumberFormat="1" applyFill="1" applyBorder="1" applyAlignment="1">
      <alignment horizontal="center"/>
    </xf>
    <xf numFmtId="165" fontId="3" fillId="7" borderId="27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0" fillId="5" borderId="0" xfId="0" applyFill="1" applyBorder="1"/>
    <xf numFmtId="165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1" fontId="0" fillId="5" borderId="43" xfId="0" applyNumberFormat="1" applyFill="1" applyBorder="1" applyAlignment="1">
      <alignment horizontal="center"/>
    </xf>
    <xf numFmtId="1" fontId="0" fillId="5" borderId="44" xfId="0" applyNumberFormat="1" applyFill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center"/>
    </xf>
    <xf numFmtId="165" fontId="3" fillId="8" borderId="45" xfId="0" applyNumberFormat="1" applyFont="1" applyFill="1" applyBorder="1" applyAlignment="1">
      <alignment horizontal="center" vertical="center" wrapText="1"/>
    </xf>
    <xf numFmtId="1" fontId="0" fillId="5" borderId="46" xfId="0" applyNumberFormat="1" applyFill="1" applyBorder="1" applyAlignment="1">
      <alignment horizontal="center"/>
    </xf>
    <xf numFmtId="165" fontId="3" fillId="7" borderId="45" xfId="0" applyNumberFormat="1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/>
    </xf>
    <xf numFmtId="1" fontId="0" fillId="5" borderId="48" xfId="0" applyNumberFormat="1" applyFill="1" applyBorder="1" applyAlignment="1">
      <alignment horizontal="center"/>
    </xf>
    <xf numFmtId="0" fontId="3" fillId="9" borderId="49" xfId="0" applyFont="1" applyFill="1" applyBorder="1" applyAlignment="1">
      <alignment horizontal="center" vertical="center"/>
    </xf>
    <xf numFmtId="165" fontId="3" fillId="7" borderId="35" xfId="0" applyNumberFormat="1" applyFont="1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3" fontId="1" fillId="5" borderId="25" xfId="0" applyNumberFormat="1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165" fontId="3" fillId="8" borderId="28" xfId="0" applyNumberFormat="1" applyFont="1" applyFill="1" applyBorder="1" applyAlignment="1">
      <alignment horizontal="center" vertical="center" wrapText="1"/>
    </xf>
    <xf numFmtId="165" fontId="3" fillId="5" borderId="37" xfId="0" applyNumberFormat="1" applyFont="1" applyFill="1" applyBorder="1" applyAlignment="1">
      <alignment horizontal="center" vertical="center" wrapText="1"/>
    </xf>
    <xf numFmtId="165" fontId="3" fillId="5" borderId="26" xfId="0" applyNumberFormat="1" applyFont="1" applyFill="1" applyBorder="1" applyAlignment="1">
      <alignment horizontal="center" vertical="center" wrapText="1"/>
    </xf>
    <xf numFmtId="165" fontId="3" fillId="7" borderId="50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6" borderId="1" xfId="0" applyFill="1" applyBorder="1"/>
    <xf numFmtId="14" fontId="0" fillId="0" borderId="0" xfId="0" applyNumberFormat="1"/>
    <xf numFmtId="165" fontId="11" fillId="7" borderId="45" xfId="0" applyNumberFormat="1" applyFont="1" applyFill="1" applyBorder="1" applyAlignment="1">
      <alignment horizontal="center" vertical="center" wrapText="1"/>
    </xf>
    <xf numFmtId="165" fontId="3" fillId="5" borderId="30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17" borderId="26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1" fontId="0" fillId="5" borderId="43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1" fontId="0" fillId="5" borderId="44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" fontId="0" fillId="5" borderId="46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0" fillId="8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5" borderId="2" xfId="0" applyNumberForma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1" fontId="0" fillId="5" borderId="48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1" fontId="0" fillId="5" borderId="36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25" xfId="0" applyNumberFormat="1" applyFill="1" applyBorder="1" applyAlignment="1">
      <alignment horizontal="center" vertical="center"/>
    </xf>
    <xf numFmtId="3" fontId="1" fillId="5" borderId="25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 vertical="center"/>
    </xf>
    <xf numFmtId="1" fontId="0" fillId="10" borderId="34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6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4" fillId="5" borderId="55" xfId="0" applyFont="1" applyFill="1" applyBorder="1" applyAlignment="1">
      <alignment horizontal="center" vertical="center" wrapText="1"/>
    </xf>
    <xf numFmtId="0" fontId="4" fillId="17" borderId="5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164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14" fillId="5" borderId="0" xfId="0" applyFont="1" applyFill="1" applyAlignment="1"/>
    <xf numFmtId="0" fontId="14" fillId="5" borderId="0" xfId="0" applyFont="1" applyFill="1"/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vertical="center"/>
    </xf>
    <xf numFmtId="1" fontId="0" fillId="11" borderId="44" xfId="0" applyNumberForma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3" fontId="1" fillId="11" borderId="1" xfId="0" applyNumberFormat="1" applyFont="1" applyFill="1" applyBorder="1" applyAlignment="1">
      <alignment horizontal="center" vertical="center"/>
    </xf>
    <xf numFmtId="1" fontId="0" fillId="11" borderId="43" xfId="0" applyNumberFormat="1" applyFill="1" applyBorder="1" applyAlignment="1">
      <alignment horizontal="center" vertical="center"/>
    </xf>
    <xf numFmtId="164" fontId="0" fillId="11" borderId="12" xfId="0" applyNumberFormat="1" applyFill="1" applyBorder="1" applyAlignment="1">
      <alignment horizontal="center" vertical="center"/>
    </xf>
    <xf numFmtId="1" fontId="0" fillId="11" borderId="12" xfId="0" applyNumberFormat="1" applyFill="1" applyBorder="1" applyAlignment="1">
      <alignment horizontal="center" vertical="center"/>
    </xf>
    <xf numFmtId="3" fontId="1" fillId="11" borderId="12" xfId="0" applyNumberFormat="1" applyFont="1" applyFill="1" applyBorder="1" applyAlignment="1">
      <alignment horizontal="center" vertical="center"/>
    </xf>
    <xf numFmtId="1" fontId="0" fillId="18" borderId="44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1" fontId="0" fillId="18" borderId="1" xfId="0" applyNumberFormat="1" applyFill="1" applyBorder="1" applyAlignment="1">
      <alignment horizontal="center" vertical="center"/>
    </xf>
    <xf numFmtId="3" fontId="1" fillId="18" borderId="1" xfId="0" applyNumberFormat="1" applyFont="1" applyFill="1" applyBorder="1" applyAlignment="1">
      <alignment horizontal="center" vertical="center"/>
    </xf>
    <xf numFmtId="1" fontId="0" fillId="13" borderId="44" xfId="0" applyNumberForma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3" fontId="1" fillId="13" borderId="1" xfId="0" applyNumberFormat="1" applyFont="1" applyFill="1" applyBorder="1" applyAlignment="1">
      <alignment horizontal="center" vertical="center"/>
    </xf>
    <xf numFmtId="1" fontId="0" fillId="16" borderId="44" xfId="0" applyNumberFormat="1" applyFill="1" applyBorder="1" applyAlignment="1">
      <alignment horizontal="center" vertical="center"/>
    </xf>
    <xf numFmtId="164" fontId="0" fillId="16" borderId="1" xfId="0" applyNumberFormat="1" applyFill="1" applyBorder="1" applyAlignment="1">
      <alignment horizontal="center" vertical="center"/>
    </xf>
    <xf numFmtId="1" fontId="0" fillId="16" borderId="1" xfId="0" applyNumberFormat="1" applyFill="1" applyBorder="1" applyAlignment="1">
      <alignment horizontal="center" vertical="center"/>
    </xf>
    <xf numFmtId="3" fontId="1" fillId="16" borderId="1" xfId="0" applyNumberFormat="1" applyFont="1" applyFill="1" applyBorder="1" applyAlignment="1">
      <alignment horizontal="center" vertical="center"/>
    </xf>
    <xf numFmtId="1" fontId="0" fillId="21" borderId="44" xfId="0" applyNumberFormat="1" applyFill="1" applyBorder="1" applyAlignment="1">
      <alignment horizontal="center" vertical="center"/>
    </xf>
    <xf numFmtId="164" fontId="0" fillId="21" borderId="1" xfId="0" applyNumberFormat="1" applyFill="1" applyBorder="1" applyAlignment="1">
      <alignment horizontal="center" vertical="center"/>
    </xf>
    <xf numFmtId="1" fontId="0" fillId="21" borderId="1" xfId="0" applyNumberFormat="1" applyFill="1" applyBorder="1" applyAlignment="1">
      <alignment horizontal="center" vertical="center"/>
    </xf>
    <xf numFmtId="3" fontId="1" fillId="21" borderId="1" xfId="0" applyNumberFormat="1" applyFont="1" applyFill="1" applyBorder="1" applyAlignment="1">
      <alignment horizontal="center" vertical="center"/>
    </xf>
    <xf numFmtId="3" fontId="15" fillId="5" borderId="54" xfId="0" applyNumberFormat="1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0" fillId="22" borderId="44" xfId="0" applyNumberFormat="1" applyFill="1" applyBorder="1" applyAlignment="1">
      <alignment horizontal="center" vertical="center"/>
    </xf>
    <xf numFmtId="164" fontId="0" fillId="22" borderId="1" xfId="0" applyNumberFormat="1" applyFill="1" applyBorder="1" applyAlignment="1">
      <alignment horizontal="center" vertical="center"/>
    </xf>
    <xf numFmtId="1" fontId="0" fillId="22" borderId="1" xfId="0" applyNumberFormat="1" applyFill="1" applyBorder="1" applyAlignment="1">
      <alignment horizontal="center" vertical="center"/>
    </xf>
    <xf numFmtId="3" fontId="1" fillId="22" borderId="1" xfId="0" applyNumberFormat="1" applyFont="1" applyFill="1" applyBorder="1" applyAlignment="1">
      <alignment horizontal="center" vertical="center"/>
    </xf>
    <xf numFmtId="1" fontId="18" fillId="13" borderId="44" xfId="0" applyNumberFormat="1" applyFont="1" applyFill="1" applyBorder="1" applyAlignment="1">
      <alignment horizontal="center" vertical="center"/>
    </xf>
    <xf numFmtId="164" fontId="18" fillId="13" borderId="1" xfId="0" applyNumberFormat="1" applyFont="1" applyFill="1" applyBorder="1" applyAlignment="1">
      <alignment horizontal="center" vertical="center"/>
    </xf>
    <xf numFmtId="1" fontId="18" fillId="13" borderId="1" xfId="0" applyNumberFormat="1" applyFont="1" applyFill="1" applyBorder="1" applyAlignment="1">
      <alignment horizontal="center" vertical="center"/>
    </xf>
    <xf numFmtId="3" fontId="19" fillId="13" borderId="1" xfId="0" applyNumberFormat="1" applyFont="1" applyFill="1" applyBorder="1" applyAlignment="1">
      <alignment horizontal="center" vertical="center"/>
    </xf>
    <xf numFmtId="1" fontId="0" fillId="12" borderId="44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3" fontId="1" fillId="12" borderId="1" xfId="0" applyNumberFormat="1" applyFont="1" applyFill="1" applyBorder="1" applyAlignment="1">
      <alignment horizontal="center" vertical="center"/>
    </xf>
    <xf numFmtId="1" fontId="0" fillId="23" borderId="44" xfId="0" applyNumberFormat="1" applyFill="1" applyBorder="1" applyAlignment="1">
      <alignment horizontal="center" vertical="center"/>
    </xf>
    <xf numFmtId="164" fontId="0" fillId="23" borderId="1" xfId="0" applyNumberFormat="1" applyFill="1" applyBorder="1" applyAlignment="1">
      <alignment horizontal="center" vertical="center"/>
    </xf>
    <xf numFmtId="1" fontId="0" fillId="23" borderId="1" xfId="0" applyNumberFormat="1" applyFill="1" applyBorder="1" applyAlignment="1">
      <alignment horizontal="center" vertical="center"/>
    </xf>
    <xf numFmtId="3" fontId="1" fillId="2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" fontId="0" fillId="7" borderId="44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1" fontId="0" fillId="2" borderId="48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1" fontId="0" fillId="24" borderId="44" xfId="0" applyNumberFormat="1" applyFill="1" applyBorder="1" applyAlignment="1">
      <alignment horizontal="center" vertical="center"/>
    </xf>
    <xf numFmtId="164" fontId="0" fillId="24" borderId="1" xfId="0" applyNumberFormat="1" applyFill="1" applyBorder="1" applyAlignment="1">
      <alignment horizontal="center" vertical="center"/>
    </xf>
    <xf numFmtId="1" fontId="0" fillId="24" borderId="1" xfId="0" applyNumberFormat="1" applyFill="1" applyBorder="1" applyAlignment="1">
      <alignment horizontal="center" vertical="center"/>
    </xf>
    <xf numFmtId="3" fontId="1" fillId="2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4" fontId="0" fillId="5" borderId="18" xfId="0" applyNumberFormat="1" applyFill="1" applyBorder="1" applyAlignment="1">
      <alignment horizontal="center" vertical="center"/>
    </xf>
    <xf numFmtId="1" fontId="0" fillId="24" borderId="19" xfId="0" applyNumberFormat="1" applyFill="1" applyBorder="1" applyAlignment="1">
      <alignment horizontal="center" vertical="center"/>
    </xf>
    <xf numFmtId="164" fontId="0" fillId="24" borderId="21" xfId="0" applyNumberFormat="1" applyFill="1" applyBorder="1" applyAlignment="1">
      <alignment horizontal="center" vertical="center"/>
    </xf>
    <xf numFmtId="1" fontId="0" fillId="24" borderId="24" xfId="0" applyNumberFormat="1" applyFill="1" applyBorder="1" applyAlignment="1">
      <alignment horizontal="center" vertical="center"/>
    </xf>
    <xf numFmtId="164" fontId="0" fillId="24" borderId="26" xfId="0" applyNumberFormat="1" applyFill="1" applyBorder="1" applyAlignment="1">
      <alignment horizontal="center" vertical="center"/>
    </xf>
    <xf numFmtId="1" fontId="0" fillId="24" borderId="34" xfId="0" applyNumberFormat="1" applyFill="1" applyBorder="1" applyAlignment="1">
      <alignment horizontal="center" vertical="center"/>
    </xf>
    <xf numFmtId="164" fontId="0" fillId="24" borderId="17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15" borderId="19" xfId="0" applyNumberFormat="1" applyFill="1" applyBorder="1" applyAlignment="1">
      <alignment horizontal="center" vertical="center"/>
    </xf>
    <xf numFmtId="164" fontId="0" fillId="15" borderId="21" xfId="0" applyNumberFormat="1" applyFill="1" applyBorder="1" applyAlignment="1">
      <alignment horizontal="center" vertical="center"/>
    </xf>
    <xf numFmtId="1" fontId="0" fillId="15" borderId="24" xfId="0" applyNumberFormat="1" applyFill="1" applyBorder="1" applyAlignment="1">
      <alignment horizontal="center" vertical="center"/>
    </xf>
    <xf numFmtId="164" fontId="0" fillId="15" borderId="4" xfId="0" applyNumberFormat="1" applyFill="1" applyBorder="1" applyAlignment="1">
      <alignment horizontal="center" vertical="center"/>
    </xf>
    <xf numFmtId="164" fontId="0" fillId="15" borderId="26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" fontId="0" fillId="12" borderId="19" xfId="0" applyNumberFormat="1" applyFill="1" applyBorder="1" applyAlignment="1">
      <alignment horizontal="center" vertical="center"/>
    </xf>
    <xf numFmtId="164" fontId="0" fillId="12" borderId="21" xfId="0" applyNumberFormat="1" applyFill="1" applyBorder="1" applyAlignment="1">
      <alignment horizontal="center" vertical="center"/>
    </xf>
    <xf numFmtId="1" fontId="0" fillId="12" borderId="24" xfId="0" applyNumberFormat="1" applyFill="1" applyBorder="1" applyAlignment="1">
      <alignment horizontal="center" vertical="center"/>
    </xf>
    <xf numFmtId="164" fontId="0" fillId="12" borderId="26" xfId="0" applyNumberFormat="1" applyFill="1" applyBorder="1" applyAlignment="1">
      <alignment horizontal="center" vertical="center"/>
    </xf>
    <xf numFmtId="1" fontId="0" fillId="20" borderId="19" xfId="0" applyNumberFormat="1" applyFill="1" applyBorder="1" applyAlignment="1">
      <alignment horizontal="center" vertical="center"/>
    </xf>
    <xf numFmtId="164" fontId="0" fillId="20" borderId="21" xfId="0" applyNumberFormat="1" applyFill="1" applyBorder="1" applyAlignment="1">
      <alignment horizontal="center" vertical="center"/>
    </xf>
    <xf numFmtId="1" fontId="0" fillId="20" borderId="24" xfId="0" applyNumberFormat="1" applyFill="1" applyBorder="1" applyAlignment="1">
      <alignment horizontal="center" vertical="center"/>
    </xf>
    <xf numFmtId="164" fontId="0" fillId="20" borderId="26" xfId="0" applyNumberFormat="1" applyFill="1" applyBorder="1" applyAlignment="1">
      <alignment horizontal="center" vertical="center"/>
    </xf>
    <xf numFmtId="1" fontId="0" fillId="25" borderId="19" xfId="0" applyNumberFormat="1" applyFill="1" applyBorder="1" applyAlignment="1">
      <alignment horizontal="center" vertical="center"/>
    </xf>
    <xf numFmtId="164" fontId="0" fillId="25" borderId="21" xfId="0" applyNumberFormat="1" applyFill="1" applyBorder="1" applyAlignment="1">
      <alignment horizontal="center" vertical="center"/>
    </xf>
    <xf numFmtId="1" fontId="0" fillId="25" borderId="24" xfId="0" applyNumberFormat="1" applyFill="1" applyBorder="1" applyAlignment="1">
      <alignment horizontal="center" vertical="center"/>
    </xf>
    <xf numFmtId="164" fontId="0" fillId="25" borderId="26" xfId="0" applyNumberFormat="1" applyFill="1" applyBorder="1" applyAlignment="1">
      <alignment horizontal="center" vertical="center"/>
    </xf>
    <xf numFmtId="1" fontId="0" fillId="8" borderId="19" xfId="0" applyNumberFormat="1" applyFill="1" applyBorder="1" applyAlignment="1">
      <alignment horizontal="center" vertical="center"/>
    </xf>
    <xf numFmtId="164" fontId="0" fillId="8" borderId="21" xfId="0" applyNumberFormat="1" applyFill="1" applyBorder="1" applyAlignment="1">
      <alignment horizontal="center" vertical="center"/>
    </xf>
    <xf numFmtId="1" fontId="0" fillId="8" borderId="24" xfId="0" applyNumberFormat="1" applyFill="1" applyBorder="1" applyAlignment="1">
      <alignment horizontal="center" vertical="center"/>
    </xf>
    <xf numFmtId="164" fontId="0" fillId="8" borderId="26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64" fontId="0" fillId="11" borderId="21" xfId="0" applyNumberFormat="1" applyFill="1" applyBorder="1" applyAlignment="1">
      <alignment horizontal="center" vertical="center"/>
    </xf>
    <xf numFmtId="1" fontId="0" fillId="11" borderId="24" xfId="0" applyNumberFormat="1" applyFill="1" applyBorder="1" applyAlignment="1">
      <alignment horizontal="center" vertical="center"/>
    </xf>
    <xf numFmtId="164" fontId="0" fillId="11" borderId="26" xfId="0" applyNumberFormat="1" applyFill="1" applyBorder="1" applyAlignment="1">
      <alignment horizontal="center" vertical="center"/>
    </xf>
    <xf numFmtId="1" fontId="18" fillId="26" borderId="19" xfId="0" applyNumberFormat="1" applyFont="1" applyFill="1" applyBorder="1" applyAlignment="1">
      <alignment horizontal="center" vertical="center"/>
    </xf>
    <xf numFmtId="164" fontId="18" fillId="26" borderId="21" xfId="0" applyNumberFormat="1" applyFont="1" applyFill="1" applyBorder="1" applyAlignment="1">
      <alignment horizontal="center" vertical="center"/>
    </xf>
    <xf numFmtId="1" fontId="18" fillId="26" borderId="24" xfId="0" applyNumberFormat="1" applyFont="1" applyFill="1" applyBorder="1" applyAlignment="1">
      <alignment horizontal="center" vertical="center"/>
    </xf>
    <xf numFmtId="164" fontId="18" fillId="26" borderId="26" xfId="0" applyNumberFormat="1" applyFont="1" applyFill="1" applyBorder="1" applyAlignment="1">
      <alignment horizontal="center" vertical="center"/>
    </xf>
    <xf numFmtId="1" fontId="0" fillId="26" borderId="19" xfId="0" applyNumberFormat="1" applyFill="1" applyBorder="1" applyAlignment="1">
      <alignment horizontal="center" vertical="center"/>
    </xf>
    <xf numFmtId="164" fontId="0" fillId="26" borderId="21" xfId="0" applyNumberFormat="1" applyFill="1" applyBorder="1" applyAlignment="1">
      <alignment horizontal="center" vertical="center"/>
    </xf>
    <xf numFmtId="1" fontId="0" fillId="26" borderId="24" xfId="0" applyNumberFormat="1" applyFill="1" applyBorder="1" applyAlignment="1">
      <alignment horizontal="center" vertical="center"/>
    </xf>
    <xf numFmtId="164" fontId="0" fillId="26" borderId="26" xfId="0" applyNumberFormat="1" applyFill="1" applyBorder="1" applyAlignment="1">
      <alignment horizontal="center" vertical="center"/>
    </xf>
    <xf numFmtId="1" fontId="0" fillId="19" borderId="19" xfId="0" applyNumberFormat="1" applyFill="1" applyBorder="1" applyAlignment="1">
      <alignment horizontal="center" vertical="center"/>
    </xf>
    <xf numFmtId="164" fontId="0" fillId="19" borderId="21" xfId="0" applyNumberFormat="1" applyFill="1" applyBorder="1" applyAlignment="1">
      <alignment horizontal="center" vertical="center"/>
    </xf>
    <xf numFmtId="1" fontId="0" fillId="19" borderId="24" xfId="0" applyNumberFormat="1" applyFill="1" applyBorder="1" applyAlignment="1">
      <alignment horizontal="center" vertical="center"/>
    </xf>
    <xf numFmtId="164" fontId="0" fillId="19" borderId="26" xfId="0" applyNumberFormat="1" applyFill="1" applyBorder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1" fontId="0" fillId="20" borderId="46" xfId="0" applyNumberFormat="1" applyFill="1" applyBorder="1" applyAlignment="1">
      <alignment horizontal="center" vertical="center"/>
    </xf>
    <xf numFmtId="1" fontId="0" fillId="12" borderId="46" xfId="0" applyNumberFormat="1" applyFill="1" applyBorder="1" applyAlignment="1">
      <alignment horizontal="center" vertical="center"/>
    </xf>
    <xf numFmtId="1" fontId="0" fillId="27" borderId="46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8" borderId="46" xfId="0" applyNumberFormat="1" applyFill="1" applyBorder="1" applyAlignment="1">
      <alignment horizontal="center" vertical="center"/>
    </xf>
    <xf numFmtId="1" fontId="0" fillId="28" borderId="44" xfId="0" applyNumberFormat="1" applyFill="1" applyBorder="1" applyAlignment="1">
      <alignment horizontal="center" vertical="center"/>
    </xf>
    <xf numFmtId="1" fontId="0" fillId="28" borderId="46" xfId="0" applyNumberFormat="1" applyFill="1" applyBorder="1" applyAlignment="1">
      <alignment horizontal="center" vertical="center"/>
    </xf>
    <xf numFmtId="164" fontId="0" fillId="29" borderId="21" xfId="0" applyNumberFormat="1" applyFill="1" applyBorder="1" applyAlignment="1">
      <alignment horizontal="center" vertical="center"/>
    </xf>
    <xf numFmtId="164" fontId="0" fillId="29" borderId="26" xfId="0" applyNumberFormat="1" applyFill="1" applyBorder="1" applyAlignment="1">
      <alignment horizontal="center" vertical="center"/>
    </xf>
    <xf numFmtId="164" fontId="0" fillId="29" borderId="4" xfId="0" applyNumberForma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" fontId="25" fillId="14" borderId="1" xfId="0" applyNumberFormat="1" applyFont="1" applyFill="1" applyBorder="1" applyAlignment="1">
      <alignment horizontal="center" vertical="center"/>
    </xf>
    <xf numFmtId="1" fontId="25" fillId="15" borderId="1" xfId="0" applyNumberFormat="1" applyFont="1" applyFill="1" applyBorder="1" applyAlignment="1">
      <alignment horizontal="center" vertical="center"/>
    </xf>
    <xf numFmtId="0" fontId="20" fillId="15" borderId="18" xfId="0" applyFont="1" applyFill="1" applyBorder="1" applyAlignment="1">
      <alignment horizontal="center" vertical="center"/>
    </xf>
    <xf numFmtId="1" fontId="25" fillId="5" borderId="2" xfId="0" applyNumberFormat="1" applyFont="1" applyFill="1" applyBorder="1" applyAlignment="1">
      <alignment horizontal="center" vertical="center"/>
    </xf>
    <xf numFmtId="1" fontId="25" fillId="5" borderId="63" xfId="0" applyNumberFormat="1" applyFont="1" applyFill="1" applyBorder="1" applyAlignment="1">
      <alignment horizontal="center" vertical="center"/>
    </xf>
    <xf numFmtId="1" fontId="25" fillId="5" borderId="14" xfId="0" applyNumberFormat="1" applyFont="1" applyFill="1" applyBorder="1" applyAlignment="1">
      <alignment horizontal="center" vertical="center"/>
    </xf>
    <xf numFmtId="1" fontId="25" fillId="5" borderId="51" xfId="0" applyNumberFormat="1" applyFont="1" applyFill="1" applyBorder="1" applyAlignment="1">
      <alignment horizontal="center" vertical="center"/>
    </xf>
    <xf numFmtId="1" fontId="25" fillId="5" borderId="23" xfId="0" applyNumberFormat="1" applyFont="1" applyFill="1" applyBorder="1" applyAlignment="1">
      <alignment horizontal="center" vertical="center"/>
    </xf>
    <xf numFmtId="1" fontId="25" fillId="5" borderId="61" xfId="0" applyNumberFormat="1" applyFont="1" applyFill="1" applyBorder="1" applyAlignment="1">
      <alignment horizontal="center" vertical="center"/>
    </xf>
    <xf numFmtId="1" fontId="25" fillId="5" borderId="1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3" fontId="1" fillId="5" borderId="58" xfId="0" applyNumberFormat="1" applyFont="1" applyFill="1" applyBorder="1" applyAlignment="1">
      <alignment horizontal="center" vertical="center"/>
    </xf>
    <xf numFmtId="3" fontId="1" fillId="5" borderId="39" xfId="0" applyNumberFormat="1" applyFont="1" applyFill="1" applyBorder="1" applyAlignment="1">
      <alignment horizontal="center" vertical="center"/>
    </xf>
    <xf numFmtId="3" fontId="1" fillId="5" borderId="60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 vertical="center"/>
    </xf>
    <xf numFmtId="3" fontId="1" fillId="5" borderId="38" xfId="0" applyNumberFormat="1" applyFont="1" applyFill="1" applyBorder="1" applyAlignment="1">
      <alignment horizontal="center" vertical="center"/>
    </xf>
    <xf numFmtId="3" fontId="22" fillId="5" borderId="58" xfId="1" applyNumberFormat="1" applyFont="1" applyFill="1" applyBorder="1" applyAlignment="1">
      <alignment horizontal="center"/>
    </xf>
    <xf numFmtId="3" fontId="22" fillId="5" borderId="39" xfId="1" applyNumberFormat="1" applyFont="1" applyFill="1" applyBorder="1" applyAlignment="1">
      <alignment horizontal="center"/>
    </xf>
    <xf numFmtId="3" fontId="22" fillId="5" borderId="60" xfId="1" applyNumberFormat="1" applyFont="1" applyFill="1" applyBorder="1" applyAlignment="1">
      <alignment horizontal="center"/>
    </xf>
    <xf numFmtId="3" fontId="23" fillId="5" borderId="3" xfId="1" applyNumberFormat="1" applyFont="1" applyFill="1" applyBorder="1" applyAlignment="1">
      <alignment horizontal="center"/>
    </xf>
    <xf numFmtId="3" fontId="23" fillId="5" borderId="8" xfId="1" applyNumberFormat="1" applyFont="1" applyFill="1" applyBorder="1" applyAlignment="1">
      <alignment horizontal="center"/>
    </xf>
    <xf numFmtId="3" fontId="23" fillId="5" borderId="38" xfId="1" applyNumberFormat="1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30" fillId="0" borderId="62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1" fillId="5" borderId="16" xfId="0" applyNumberFormat="1" applyFont="1" applyFill="1" applyBorder="1" applyAlignment="1">
      <alignment horizontal="center" vertical="center"/>
    </xf>
    <xf numFmtId="0" fontId="29" fillId="30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1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5" borderId="51" xfId="0" applyNumberFormat="1" applyFont="1" applyFill="1" applyBorder="1" applyAlignment="1">
      <alignment horizontal="left" vertical="center" wrapText="1"/>
    </xf>
    <xf numFmtId="165" fontId="3" fillId="5" borderId="52" xfId="0" applyNumberFormat="1" applyFont="1" applyFill="1" applyBorder="1" applyAlignment="1">
      <alignment horizontal="left" vertical="center" wrapText="1"/>
    </xf>
    <xf numFmtId="165" fontId="3" fillId="5" borderId="53" xfId="0" applyNumberFormat="1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0" fillId="24" borderId="22" xfId="0" applyNumberFormat="1" applyFill="1" applyBorder="1" applyAlignment="1">
      <alignment horizontal="center" vertical="center"/>
    </xf>
    <xf numFmtId="1" fontId="0" fillId="24" borderId="4" xfId="0" applyNumberFormat="1" applyFill="1" applyBorder="1" applyAlignment="1">
      <alignment horizontal="center" vertical="center"/>
    </xf>
    <xf numFmtId="3" fontId="1" fillId="24" borderId="22" xfId="0" applyNumberFormat="1" applyFont="1" applyFill="1" applyBorder="1" applyAlignment="1">
      <alignment horizontal="center" vertical="center"/>
    </xf>
    <xf numFmtId="3" fontId="1" fillId="24" borderId="4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3" fontId="1" fillId="5" borderId="22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0" fillId="15" borderId="22" xfId="0" applyNumberFormat="1" applyFill="1" applyBorder="1" applyAlignment="1">
      <alignment horizontal="center" vertical="center"/>
    </xf>
    <xf numFmtId="1" fontId="0" fillId="15" borderId="4" xfId="0" applyNumberFormat="1" applyFill="1" applyBorder="1" applyAlignment="1">
      <alignment horizontal="center" vertical="center"/>
    </xf>
    <xf numFmtId="3" fontId="1" fillId="15" borderId="22" xfId="0" applyNumberFormat="1" applyFont="1" applyFill="1" applyBorder="1" applyAlignment="1">
      <alignment horizontal="center" vertical="center"/>
    </xf>
    <xf numFmtId="3" fontId="1" fillId="15" borderId="4" xfId="0" applyNumberFormat="1" applyFont="1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3" fontId="1" fillId="24" borderId="16" xfId="0" applyNumberFormat="1" applyFont="1" applyFill="1" applyBorder="1" applyAlignment="1">
      <alignment horizontal="center" vertical="center"/>
    </xf>
    <xf numFmtId="1" fontId="0" fillId="20" borderId="22" xfId="0" applyNumberFormat="1" applyFill="1" applyBorder="1" applyAlignment="1">
      <alignment horizontal="center" vertical="center"/>
    </xf>
    <xf numFmtId="1" fontId="0" fillId="20" borderId="4" xfId="0" applyNumberFormat="1" applyFill="1" applyBorder="1" applyAlignment="1">
      <alignment horizontal="center" vertical="center"/>
    </xf>
    <xf numFmtId="3" fontId="1" fillId="20" borderId="22" xfId="0" applyNumberFormat="1" applyFont="1" applyFill="1" applyBorder="1" applyAlignment="1">
      <alignment horizontal="center" vertical="center"/>
    </xf>
    <xf numFmtId="3" fontId="1" fillId="20" borderId="4" xfId="0" applyNumberFormat="1" applyFont="1" applyFill="1" applyBorder="1" applyAlignment="1">
      <alignment horizontal="center" vertical="center"/>
    </xf>
    <xf numFmtId="1" fontId="0" fillId="12" borderId="22" xfId="0" applyNumberFormat="1" applyFill="1" applyBorder="1" applyAlignment="1">
      <alignment horizontal="center" vertical="center"/>
    </xf>
    <xf numFmtId="1" fontId="0" fillId="12" borderId="4" xfId="0" applyNumberFormat="1" applyFill="1" applyBorder="1" applyAlignment="1">
      <alignment horizontal="center" vertical="center"/>
    </xf>
    <xf numFmtId="3" fontId="1" fillId="12" borderId="22" xfId="0" applyNumberFormat="1" applyFont="1" applyFill="1" applyBorder="1" applyAlignment="1">
      <alignment horizontal="center" vertical="center"/>
    </xf>
    <xf numFmtId="3" fontId="1" fillId="12" borderId="4" xfId="0" applyNumberFormat="1" applyFon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3" fontId="1" fillId="8" borderId="22" xfId="0" applyNumberFormat="1" applyFont="1" applyFill="1" applyBorder="1" applyAlignment="1">
      <alignment horizontal="center" vertical="center"/>
    </xf>
    <xf numFmtId="3" fontId="1" fillId="8" borderId="4" xfId="0" applyNumberFormat="1" applyFont="1" applyFill="1" applyBorder="1" applyAlignment="1">
      <alignment horizontal="center" vertical="center"/>
    </xf>
    <xf numFmtId="1" fontId="0" fillId="25" borderId="22" xfId="0" applyNumberFormat="1" applyFill="1" applyBorder="1" applyAlignment="1">
      <alignment horizontal="center" vertical="center"/>
    </xf>
    <xf numFmtId="1" fontId="0" fillId="25" borderId="4" xfId="0" applyNumberFormat="1" applyFill="1" applyBorder="1" applyAlignment="1">
      <alignment horizontal="center" vertical="center"/>
    </xf>
    <xf numFmtId="3" fontId="1" fillId="25" borderId="22" xfId="0" applyNumberFormat="1" applyFont="1" applyFill="1" applyBorder="1" applyAlignment="1">
      <alignment horizontal="center" vertical="center"/>
    </xf>
    <xf numFmtId="3" fontId="1" fillId="25" borderId="4" xfId="0" applyNumberFormat="1" applyFont="1" applyFill="1" applyBorder="1" applyAlignment="1">
      <alignment horizontal="center" vertical="center"/>
    </xf>
    <xf numFmtId="1" fontId="18" fillId="26" borderId="22" xfId="0" applyNumberFormat="1" applyFont="1" applyFill="1" applyBorder="1" applyAlignment="1">
      <alignment horizontal="center" vertical="center"/>
    </xf>
    <xf numFmtId="1" fontId="18" fillId="26" borderId="4" xfId="0" applyNumberFormat="1" applyFont="1" applyFill="1" applyBorder="1" applyAlignment="1">
      <alignment horizontal="center" vertical="center"/>
    </xf>
    <xf numFmtId="3" fontId="19" fillId="26" borderId="22" xfId="0" applyNumberFormat="1" applyFont="1" applyFill="1" applyBorder="1" applyAlignment="1">
      <alignment horizontal="center" vertical="center"/>
    </xf>
    <xf numFmtId="3" fontId="19" fillId="26" borderId="4" xfId="0" applyNumberFormat="1" applyFont="1" applyFill="1" applyBorder="1" applyAlignment="1">
      <alignment horizontal="center" vertical="center"/>
    </xf>
    <xf numFmtId="1" fontId="0" fillId="11" borderId="22" xfId="0" applyNumberFormat="1" applyFill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3" fontId="1" fillId="11" borderId="22" xfId="0" applyNumberFormat="1" applyFont="1" applyFill="1" applyBorder="1" applyAlignment="1">
      <alignment horizontal="center" vertical="center"/>
    </xf>
    <xf numFmtId="3" fontId="1" fillId="11" borderId="4" xfId="0" applyNumberFormat="1" applyFont="1" applyFill="1" applyBorder="1" applyAlignment="1">
      <alignment horizontal="center" vertical="center"/>
    </xf>
    <xf numFmtId="1" fontId="0" fillId="26" borderId="22" xfId="0" applyNumberFormat="1" applyFill="1" applyBorder="1" applyAlignment="1">
      <alignment horizontal="center" vertical="center"/>
    </xf>
    <xf numFmtId="1" fontId="0" fillId="26" borderId="4" xfId="0" applyNumberFormat="1" applyFill="1" applyBorder="1" applyAlignment="1">
      <alignment horizontal="center" vertical="center"/>
    </xf>
    <xf numFmtId="3" fontId="1" fillId="26" borderId="22" xfId="0" applyNumberFormat="1" applyFont="1" applyFill="1" applyBorder="1" applyAlignment="1">
      <alignment horizontal="center" vertical="center"/>
    </xf>
    <xf numFmtId="3" fontId="1" fillId="26" borderId="4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" fontId="0" fillId="19" borderId="22" xfId="0" applyNumberFormat="1" applyFill="1" applyBorder="1" applyAlignment="1">
      <alignment horizontal="center" vertical="center"/>
    </xf>
    <xf numFmtId="1" fontId="0" fillId="19" borderId="4" xfId="0" applyNumberFormat="1" applyFill="1" applyBorder="1" applyAlignment="1">
      <alignment horizontal="center" vertical="center"/>
    </xf>
    <xf numFmtId="3" fontId="1" fillId="19" borderId="22" xfId="0" applyNumberFormat="1" applyFont="1" applyFill="1" applyBorder="1" applyAlignment="1">
      <alignment horizontal="center" vertical="center"/>
    </xf>
    <xf numFmtId="3" fontId="1" fillId="19" borderId="4" xfId="0" applyNumberFormat="1" applyFont="1" applyFill="1" applyBorder="1" applyAlignment="1">
      <alignment horizontal="center" vertical="center"/>
    </xf>
    <xf numFmtId="3" fontId="1" fillId="14" borderId="22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2" fillId="14" borderId="0" xfId="0" applyFont="1" applyFill="1" applyAlignment="1">
      <alignment horizontal="center" vertical="center"/>
    </xf>
    <xf numFmtId="3" fontId="15" fillId="5" borderId="58" xfId="0" applyNumberFormat="1" applyFont="1" applyFill="1" applyBorder="1" applyAlignment="1">
      <alignment horizontal="center" vertical="center"/>
    </xf>
    <xf numFmtId="3" fontId="15" fillId="5" borderId="39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3" fontId="16" fillId="5" borderId="19" xfId="1" applyNumberFormat="1" applyFont="1" applyFill="1" applyBorder="1" applyAlignment="1">
      <alignment horizontal="center"/>
    </xf>
    <xf numFmtId="3" fontId="16" fillId="5" borderId="41" xfId="1" applyNumberFormat="1" applyFont="1" applyFill="1" applyBorder="1" applyAlignment="1">
      <alignment horizontal="center"/>
    </xf>
    <xf numFmtId="3" fontId="16" fillId="5" borderId="54" xfId="1" applyNumberFormat="1" applyFont="1" applyFill="1" applyBorder="1" applyAlignment="1">
      <alignment horizontal="center"/>
    </xf>
    <xf numFmtId="3" fontId="17" fillId="5" borderId="24" xfId="1" applyNumberFormat="1" applyFont="1" applyFill="1" applyBorder="1" applyAlignment="1">
      <alignment horizontal="center"/>
    </xf>
    <xf numFmtId="3" fontId="17" fillId="5" borderId="42" xfId="1" applyNumberFormat="1" applyFont="1" applyFill="1" applyBorder="1" applyAlignment="1">
      <alignment horizontal="center"/>
    </xf>
    <xf numFmtId="3" fontId="17" fillId="5" borderId="59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 vertical="center" wrapText="1"/>
    </xf>
    <xf numFmtId="165" fontId="3" fillId="7" borderId="27" xfId="0" applyNumberFormat="1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3" fontId="15" fillId="5" borderId="19" xfId="0" applyNumberFormat="1" applyFont="1" applyFill="1" applyBorder="1" applyAlignment="1">
      <alignment horizontal="center"/>
    </xf>
    <xf numFmtId="3" fontId="15" fillId="5" borderId="54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0C6A3"/>
      <color rgb="FFE22411"/>
      <color rgb="FFBACAD4"/>
      <color rgb="FF778C8D"/>
      <color rgb="FFD9E2E7"/>
      <color rgb="FF6B7E7F"/>
      <color rgb="FF94A4A5"/>
      <color rgb="FF30565D"/>
      <color rgb="FFC1C694"/>
      <color rgb="FF899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67235</xdr:colOff>
      <xdr:row>1</xdr:row>
      <xdr:rowOff>0</xdr:rowOff>
    </xdr:from>
    <xdr:to>
      <xdr:col>10</xdr:col>
      <xdr:colOff>1199029</xdr:colOff>
      <xdr:row>10</xdr:row>
      <xdr:rowOff>162509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617" y="190500"/>
          <a:ext cx="3720353" cy="1877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133004</xdr:colOff>
      <xdr:row>10</xdr:row>
      <xdr:rowOff>73657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4214" cy="1978657"/>
        </a:xfrm>
        <a:prstGeom prst="rect">
          <a:avLst/>
        </a:prstGeom>
      </xdr:spPr>
    </xdr:pic>
    <xdr:clientData/>
  </xdr:twoCellAnchor>
  <xdr:twoCellAnchor editAs="oneCell">
    <xdr:from>
      <xdr:col>5</xdr:col>
      <xdr:colOff>967039</xdr:colOff>
      <xdr:row>1</xdr:row>
      <xdr:rowOff>37886</xdr:rowOff>
    </xdr:from>
    <xdr:to>
      <xdr:col>8</xdr:col>
      <xdr:colOff>895610</xdr:colOff>
      <xdr:row>8</xdr:row>
      <xdr:rowOff>99085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8714" y="228386"/>
          <a:ext cx="2519371" cy="1394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772539</xdr:colOff>
      <xdr:row>10</xdr:row>
      <xdr:rowOff>73657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5575" cy="1978657"/>
        </a:xfrm>
        <a:prstGeom prst="rect">
          <a:avLst/>
        </a:prstGeom>
      </xdr:spPr>
    </xdr:pic>
    <xdr:clientData/>
  </xdr:twoCellAnchor>
  <xdr:twoCellAnchor editAs="oneCell">
    <xdr:from>
      <xdr:col>7</xdr:col>
      <xdr:colOff>967039</xdr:colOff>
      <xdr:row>1</xdr:row>
      <xdr:rowOff>37886</xdr:rowOff>
    </xdr:from>
    <xdr:to>
      <xdr:col>10</xdr:col>
      <xdr:colOff>895610</xdr:colOff>
      <xdr:row>8</xdr:row>
      <xdr:rowOff>99085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0646" y="228386"/>
          <a:ext cx="2527535" cy="1394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127000</xdr:rowOff>
    </xdr:from>
    <xdr:to>
      <xdr:col>11</xdr:col>
      <xdr:colOff>98985</xdr:colOff>
      <xdr:row>11</xdr:row>
      <xdr:rowOff>10157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27000"/>
          <a:ext cx="6591860" cy="1978657"/>
        </a:xfrm>
        <a:prstGeom prst="rect">
          <a:avLst/>
        </a:prstGeom>
      </xdr:spPr>
    </xdr:pic>
    <xdr:clientData/>
  </xdr:twoCellAnchor>
  <xdr:twoCellAnchor editAs="oneCell">
    <xdr:from>
      <xdr:col>10</xdr:col>
      <xdr:colOff>931</xdr:colOff>
      <xdr:row>2</xdr:row>
      <xdr:rowOff>24279</xdr:rowOff>
    </xdr:from>
    <xdr:to>
      <xdr:col>12</xdr:col>
      <xdr:colOff>963645</xdr:colOff>
      <xdr:row>9</xdr:row>
      <xdr:rowOff>85478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6181" y="405279"/>
          <a:ext cx="2534339" cy="139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anova@arban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panova@arban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epanova@arban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0565D"/>
    <pageSetUpPr fitToPage="1"/>
  </sheetPr>
  <dimension ref="A12:P252"/>
  <sheetViews>
    <sheetView tabSelected="1" topLeftCell="A28" zoomScale="85" zoomScaleNormal="85" zoomScaleSheetLayoutView="55" zoomScalePageLayoutView="55" workbookViewId="0">
      <selection activeCell="S27" sqref="S27"/>
    </sheetView>
  </sheetViews>
  <sheetFormatPr defaultRowHeight="15" x14ac:dyDescent="0.25"/>
  <cols>
    <col min="1" max="1" width="22.7109375" style="55" customWidth="1"/>
    <col min="2" max="2" width="19.28515625" style="101" customWidth="1"/>
    <col min="3" max="6" width="5.5703125" style="55" customWidth="1"/>
    <col min="7" max="7" width="5.5703125" style="56" customWidth="1"/>
    <col min="8" max="8" width="5.5703125" style="55" customWidth="1"/>
    <col min="9" max="9" width="5.5703125" style="102" customWidth="1"/>
    <col min="10" max="10" width="5.5703125" style="55" customWidth="1"/>
    <col min="11" max="11" width="18.5703125" style="55" customWidth="1"/>
    <col min="12" max="13" width="14.7109375" style="55" customWidth="1"/>
    <col min="14" max="16384" width="9.140625" style="55"/>
  </cols>
  <sheetData>
    <row r="12" spans="1:14" ht="24" customHeight="1" x14ac:dyDescent="0.25">
      <c r="B12" s="348" t="s">
        <v>89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4" ht="24" customHeight="1" x14ac:dyDescent="0.25">
      <c r="B13" s="348" t="s">
        <v>88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</row>
    <row r="14" spans="1:14" ht="24" customHeight="1" x14ac:dyDescent="0.25">
      <c r="A14" s="355" t="s">
        <v>94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</row>
    <row r="15" spans="1:14" ht="24" customHeight="1" x14ac:dyDescent="0.25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</row>
    <row r="16" spans="1:14" ht="24" customHeight="1" x14ac:dyDescent="0.25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32.25" customHeight="1" x14ac:dyDescent="0.25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</row>
    <row r="18" spans="1:14" ht="39.950000000000003" customHeight="1" x14ac:dyDescent="0.25">
      <c r="B18" s="211" t="s">
        <v>15</v>
      </c>
      <c r="C18" s="349" t="s">
        <v>14</v>
      </c>
      <c r="D18" s="349"/>
      <c r="E18" s="349"/>
      <c r="F18" s="349"/>
      <c r="G18" s="349"/>
      <c r="H18" s="349"/>
      <c r="I18" s="349"/>
      <c r="J18" s="349"/>
      <c r="K18" s="211" t="s">
        <v>51</v>
      </c>
      <c r="L18" s="211" t="s">
        <v>68</v>
      </c>
      <c r="M18" s="211" t="s">
        <v>69</v>
      </c>
    </row>
    <row r="19" spans="1:14" ht="24" customHeight="1" x14ac:dyDescent="0.25">
      <c r="B19" s="328" t="s">
        <v>90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</row>
    <row r="20" spans="1:14" ht="20.100000000000001" customHeight="1" x14ac:dyDescent="0.25">
      <c r="B20" s="350"/>
      <c r="C20" s="351"/>
      <c r="D20" s="351"/>
      <c r="E20" s="351"/>
      <c r="F20" s="351"/>
      <c r="G20" s="351"/>
      <c r="H20" s="351"/>
      <c r="I20" s="351"/>
      <c r="J20" s="351"/>
      <c r="K20" s="352"/>
      <c r="L20" s="353">
        <v>32</v>
      </c>
      <c r="M20" s="353">
        <v>18</v>
      </c>
    </row>
    <row r="21" spans="1:14" ht="20.100000000000001" customHeight="1" x14ac:dyDescent="0.25">
      <c r="B21" s="294">
        <v>13.3</v>
      </c>
      <c r="C21" s="298" t="s">
        <v>74</v>
      </c>
      <c r="D21" s="298" t="s">
        <v>75</v>
      </c>
      <c r="E21" s="224"/>
      <c r="F21" s="224"/>
      <c r="G21" s="224"/>
      <c r="H21" s="224"/>
      <c r="I21" s="224"/>
      <c r="J21" s="224"/>
      <c r="K21" s="293">
        <v>650</v>
      </c>
      <c r="L21" s="354"/>
      <c r="M21" s="354"/>
    </row>
    <row r="22" spans="1:14" ht="20.100000000000001" customHeight="1" x14ac:dyDescent="0.25">
      <c r="B22" s="295">
        <v>14</v>
      </c>
      <c r="C22" s="298">
        <v>38</v>
      </c>
      <c r="D22" s="298">
        <v>41</v>
      </c>
      <c r="E22" s="224"/>
      <c r="F22" s="224"/>
      <c r="G22" s="224"/>
      <c r="H22" s="290"/>
      <c r="I22" s="290"/>
      <c r="J22" s="290"/>
      <c r="K22" s="293">
        <v>700</v>
      </c>
      <c r="L22" s="354"/>
      <c r="M22" s="354"/>
    </row>
    <row r="23" spans="1:14" ht="20.100000000000001" customHeight="1" x14ac:dyDescent="0.25">
      <c r="B23" s="286" t="s">
        <v>71</v>
      </c>
      <c r="C23" s="298">
        <v>45</v>
      </c>
      <c r="D23" s="315"/>
      <c r="E23" s="224"/>
      <c r="F23" s="224"/>
      <c r="G23" s="224"/>
      <c r="H23" s="224"/>
      <c r="I23" s="224"/>
      <c r="J23" s="224"/>
      <c r="K23" s="287">
        <v>800</v>
      </c>
      <c r="L23" s="354"/>
      <c r="M23" s="354"/>
    </row>
    <row r="24" spans="1:14" ht="20.100000000000001" customHeight="1" x14ac:dyDescent="0.25">
      <c r="B24" s="286" t="s">
        <v>72</v>
      </c>
      <c r="C24" s="297">
        <v>30</v>
      </c>
      <c r="D24" s="297">
        <v>31</v>
      </c>
      <c r="E24" s="297"/>
      <c r="F24" s="297">
        <v>56</v>
      </c>
      <c r="G24" s="297">
        <v>68</v>
      </c>
      <c r="H24" s="224">
        <v>69</v>
      </c>
      <c r="I24" s="314"/>
      <c r="J24" s="210"/>
      <c r="K24" s="313">
        <v>850</v>
      </c>
      <c r="L24" s="354"/>
      <c r="M24" s="354"/>
    </row>
    <row r="25" spans="1:14" ht="20.100000000000001" customHeight="1" x14ac:dyDescent="0.25">
      <c r="B25" s="286">
        <v>17.7</v>
      </c>
      <c r="C25" s="297">
        <v>17</v>
      </c>
      <c r="D25" s="297"/>
      <c r="E25" s="297"/>
      <c r="F25" s="297"/>
      <c r="G25" s="297"/>
      <c r="H25" s="297"/>
      <c r="I25" s="297"/>
      <c r="J25" s="297"/>
      <c r="K25" s="287">
        <v>940</v>
      </c>
      <c r="L25" s="354"/>
      <c r="M25" s="354"/>
    </row>
    <row r="26" spans="1:14" ht="20.100000000000001" customHeight="1" x14ac:dyDescent="0.25">
      <c r="B26" s="286">
        <v>20.399999999999999</v>
      </c>
      <c r="C26" s="298">
        <v>18</v>
      </c>
      <c r="D26" s="297"/>
      <c r="E26" s="297"/>
      <c r="F26" s="297"/>
      <c r="G26" s="297"/>
      <c r="H26" s="297"/>
      <c r="I26" s="297"/>
      <c r="J26" s="297"/>
      <c r="K26" s="287">
        <v>1030</v>
      </c>
      <c r="L26" s="354"/>
      <c r="M26" s="354"/>
    </row>
    <row r="27" spans="1:14" ht="20.100000000000001" customHeight="1" x14ac:dyDescent="0.25">
      <c r="B27" s="286">
        <v>23.3</v>
      </c>
      <c r="C27" s="298">
        <v>60</v>
      </c>
      <c r="D27" s="297"/>
      <c r="E27" s="297"/>
      <c r="F27" s="297"/>
      <c r="G27" s="297"/>
      <c r="H27" s="297"/>
      <c r="I27" s="297"/>
      <c r="J27" s="297"/>
      <c r="K27" s="287">
        <v>1100</v>
      </c>
      <c r="L27" s="354"/>
      <c r="M27" s="354"/>
    </row>
    <row r="28" spans="1:14" ht="20.100000000000001" customHeight="1" x14ac:dyDescent="0.25">
      <c r="B28" s="286">
        <v>21.6</v>
      </c>
      <c r="C28" s="310">
        <v>72</v>
      </c>
      <c r="D28" s="310">
        <v>73</v>
      </c>
      <c r="E28" s="310">
        <v>74</v>
      </c>
      <c r="F28" s="310"/>
      <c r="G28" s="310"/>
      <c r="H28" s="310"/>
      <c r="I28" s="310"/>
      <c r="J28" s="310"/>
      <c r="K28" s="287">
        <v>1110</v>
      </c>
      <c r="L28" s="354"/>
      <c r="M28" s="354"/>
    </row>
    <row r="29" spans="1:14" ht="20.100000000000001" customHeight="1" x14ac:dyDescent="0.25">
      <c r="B29" s="286" t="s">
        <v>73</v>
      </c>
      <c r="C29" s="297">
        <v>76</v>
      </c>
      <c r="D29" s="299">
        <v>15</v>
      </c>
      <c r="E29" s="297"/>
      <c r="F29" s="297"/>
      <c r="G29" s="297"/>
      <c r="H29" s="297"/>
      <c r="I29" s="297"/>
      <c r="J29" s="297"/>
      <c r="K29" s="287">
        <v>1180</v>
      </c>
      <c r="L29" s="354"/>
      <c r="M29" s="354"/>
    </row>
    <row r="30" spans="1:14" ht="24" customHeight="1" x14ac:dyDescent="0.25">
      <c r="B30" s="328" t="s">
        <v>91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14" ht="20.100000000000001" customHeight="1" x14ac:dyDescent="0.25">
      <c r="B31" s="329" t="s">
        <v>76</v>
      </c>
      <c r="C31" s="291">
        <v>15</v>
      </c>
      <c r="D31" s="291">
        <v>32</v>
      </c>
      <c r="E31" s="291">
        <v>28</v>
      </c>
      <c r="F31" s="291">
        <v>31</v>
      </c>
      <c r="G31" s="291">
        <v>33</v>
      </c>
      <c r="H31" s="291">
        <v>41</v>
      </c>
      <c r="I31" s="291"/>
      <c r="J31" s="291"/>
      <c r="K31" s="331">
        <v>850</v>
      </c>
      <c r="L31" s="343">
        <v>37</v>
      </c>
      <c r="M31" s="343">
        <v>21</v>
      </c>
    </row>
    <row r="32" spans="1:14" ht="20.100000000000001" customHeight="1" x14ac:dyDescent="0.25">
      <c r="B32" s="330"/>
      <c r="C32" s="291">
        <v>34</v>
      </c>
      <c r="D32" s="291"/>
      <c r="E32" s="291"/>
      <c r="F32" s="291"/>
      <c r="G32" s="291"/>
      <c r="H32" s="291"/>
      <c r="I32" s="291"/>
      <c r="J32" s="291"/>
      <c r="K32" s="332"/>
      <c r="L32" s="343"/>
      <c r="M32" s="343"/>
    </row>
    <row r="33" spans="2:16" ht="20.100000000000001" customHeight="1" x14ac:dyDescent="0.25">
      <c r="B33" s="286" t="s">
        <v>77</v>
      </c>
      <c r="C33" s="291">
        <v>61</v>
      </c>
      <c r="D33" s="291"/>
      <c r="E33" s="291"/>
      <c r="F33" s="291"/>
      <c r="G33" s="291"/>
      <c r="H33" s="292"/>
      <c r="I33" s="292"/>
      <c r="J33" s="292"/>
      <c r="K33" s="287">
        <v>1000</v>
      </c>
      <c r="L33" s="343"/>
      <c r="M33" s="343"/>
    </row>
    <row r="34" spans="2:16" ht="20.100000000000001" customHeight="1" x14ac:dyDescent="0.25">
      <c r="B34" s="286">
        <v>20.5</v>
      </c>
      <c r="C34" s="291">
        <v>69</v>
      </c>
      <c r="D34" s="291"/>
      <c r="E34" s="291"/>
      <c r="F34" s="291"/>
      <c r="G34" s="291"/>
      <c r="H34" s="292"/>
      <c r="I34" s="292"/>
      <c r="J34" s="292"/>
      <c r="K34" s="287">
        <v>1030</v>
      </c>
      <c r="L34" s="343"/>
      <c r="M34" s="343"/>
    </row>
    <row r="35" spans="2:16" ht="20.100000000000001" customHeight="1" x14ac:dyDescent="0.25">
      <c r="B35" s="329" t="s">
        <v>78</v>
      </c>
      <c r="C35" s="301">
        <v>3</v>
      </c>
      <c r="D35" s="301">
        <v>37</v>
      </c>
      <c r="E35" s="302">
        <v>8</v>
      </c>
      <c r="F35" s="301">
        <v>7</v>
      </c>
      <c r="G35" s="291">
        <v>70</v>
      </c>
      <c r="H35" s="301">
        <v>4</v>
      </c>
      <c r="I35" s="301">
        <v>5</v>
      </c>
      <c r="J35" s="301">
        <v>59</v>
      </c>
      <c r="K35" s="333">
        <v>1180</v>
      </c>
      <c r="L35" s="343"/>
      <c r="M35" s="343"/>
      <c r="N35" s="288"/>
      <c r="O35" s="288"/>
      <c r="P35" s="288"/>
    </row>
    <row r="36" spans="2:16" ht="20.100000000000001" customHeight="1" x14ac:dyDescent="0.25">
      <c r="B36" s="330"/>
      <c r="C36" s="301">
        <v>9</v>
      </c>
      <c r="D36" s="301">
        <v>6</v>
      </c>
      <c r="E36" s="286"/>
      <c r="F36" s="291"/>
      <c r="G36" s="291"/>
      <c r="H36" s="292"/>
      <c r="I36" s="291"/>
      <c r="J36" s="291"/>
      <c r="K36" s="334"/>
      <c r="L36" s="343"/>
      <c r="M36" s="343"/>
      <c r="N36" s="288"/>
      <c r="O36" s="288"/>
      <c r="P36" s="288"/>
    </row>
    <row r="37" spans="2:16" ht="20.100000000000001" customHeight="1" x14ac:dyDescent="0.25">
      <c r="B37" s="286" t="s">
        <v>79</v>
      </c>
      <c r="C37" s="301">
        <v>10</v>
      </c>
      <c r="D37" s="301">
        <v>11</v>
      </c>
      <c r="E37" s="286"/>
      <c r="F37" s="291"/>
      <c r="G37" s="291"/>
      <c r="H37" s="292"/>
      <c r="I37" s="291"/>
      <c r="J37" s="291"/>
      <c r="K37" s="296">
        <v>1210</v>
      </c>
      <c r="L37" s="343"/>
      <c r="M37" s="343"/>
      <c r="N37" s="288"/>
      <c r="O37" s="288"/>
      <c r="P37" s="288"/>
    </row>
    <row r="38" spans="2:16" ht="24" customHeight="1" x14ac:dyDescent="0.25">
      <c r="B38" s="344" t="s">
        <v>92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289"/>
      <c r="O38" s="289"/>
      <c r="P38" s="288"/>
    </row>
    <row r="39" spans="2:16" ht="39.950000000000003" customHeight="1" x14ac:dyDescent="0.25">
      <c r="B39" s="311" t="s">
        <v>15</v>
      </c>
      <c r="C39" s="345" t="s">
        <v>14</v>
      </c>
      <c r="D39" s="346"/>
      <c r="E39" s="346"/>
      <c r="F39" s="346"/>
      <c r="G39" s="346"/>
      <c r="H39" s="346"/>
      <c r="I39" s="346"/>
      <c r="J39" s="347"/>
      <c r="K39" s="311" t="s">
        <v>93</v>
      </c>
      <c r="L39" s="311" t="s">
        <v>68</v>
      </c>
      <c r="M39" s="311" t="s">
        <v>69</v>
      </c>
    </row>
    <row r="40" spans="2:16" ht="20.100000000000001" customHeight="1" x14ac:dyDescent="0.25">
      <c r="B40" s="286" t="s">
        <v>80</v>
      </c>
      <c r="C40" s="300">
        <v>36</v>
      </c>
      <c r="D40" s="300">
        <v>39</v>
      </c>
      <c r="E40" s="291"/>
      <c r="F40" s="291"/>
      <c r="G40" s="291"/>
      <c r="H40" s="291"/>
      <c r="I40" s="291"/>
      <c r="J40" s="290"/>
      <c r="K40" s="312">
        <f>700-150</f>
        <v>550</v>
      </c>
      <c r="L40" s="335">
        <v>40</v>
      </c>
      <c r="M40" s="338">
        <v>30</v>
      </c>
    </row>
    <row r="41" spans="2:16" ht="20.100000000000001" customHeight="1" x14ac:dyDescent="0.25">
      <c r="B41" s="329" t="s">
        <v>83</v>
      </c>
      <c r="C41" s="291">
        <v>25</v>
      </c>
      <c r="D41" s="291">
        <v>28</v>
      </c>
      <c r="E41" s="291">
        <v>26</v>
      </c>
      <c r="F41" s="291">
        <v>27</v>
      </c>
      <c r="G41" s="291" t="s">
        <v>81</v>
      </c>
      <c r="H41" s="291" t="s">
        <v>82</v>
      </c>
      <c r="I41" s="291">
        <v>51</v>
      </c>
      <c r="J41" s="291">
        <v>33</v>
      </c>
      <c r="K41" s="339">
        <f>750-150</f>
        <v>600</v>
      </c>
      <c r="L41" s="336"/>
      <c r="M41" s="338"/>
    </row>
    <row r="42" spans="2:16" ht="20.100000000000001" customHeight="1" x14ac:dyDescent="0.25">
      <c r="B42" s="342"/>
      <c r="C42" s="291">
        <v>53</v>
      </c>
      <c r="D42" s="291">
        <v>32</v>
      </c>
      <c r="E42" s="291">
        <v>42</v>
      </c>
      <c r="F42" s="291">
        <v>43</v>
      </c>
      <c r="G42" s="291">
        <v>47</v>
      </c>
      <c r="H42" s="291">
        <v>34</v>
      </c>
      <c r="I42" s="291">
        <v>53</v>
      </c>
      <c r="J42" s="210"/>
      <c r="K42" s="340"/>
      <c r="L42" s="336"/>
      <c r="M42" s="338"/>
    </row>
    <row r="43" spans="2:16" ht="20.100000000000001" customHeight="1" x14ac:dyDescent="0.25">
      <c r="B43" s="330"/>
      <c r="C43" s="291">
        <v>40</v>
      </c>
      <c r="D43" s="291">
        <v>46</v>
      </c>
      <c r="E43" s="291">
        <v>57</v>
      </c>
      <c r="F43" s="291"/>
      <c r="G43" s="291"/>
      <c r="H43" s="291"/>
      <c r="I43" s="291"/>
      <c r="J43" s="291"/>
      <c r="K43" s="341"/>
      <c r="L43" s="336"/>
      <c r="M43" s="338"/>
    </row>
    <row r="44" spans="2:16" ht="20.100000000000001" customHeight="1" thickBot="1" x14ac:dyDescent="0.3">
      <c r="B44" s="286" t="s">
        <v>84</v>
      </c>
      <c r="C44" s="291">
        <v>61</v>
      </c>
      <c r="D44" s="291">
        <v>62</v>
      </c>
      <c r="E44" s="291"/>
      <c r="F44" s="291"/>
      <c r="G44" s="291"/>
      <c r="H44" s="291"/>
      <c r="I44" s="291"/>
      <c r="J44" s="291"/>
      <c r="K44" s="312">
        <f>800-150</f>
        <v>650</v>
      </c>
      <c r="L44" s="336"/>
      <c r="M44" s="338"/>
    </row>
    <row r="45" spans="2:16" ht="20.100000000000001" customHeight="1" thickBot="1" x14ac:dyDescent="0.3">
      <c r="B45" s="286" t="s">
        <v>85</v>
      </c>
      <c r="C45" s="306">
        <v>1</v>
      </c>
      <c r="D45" s="307">
        <v>2</v>
      </c>
      <c r="E45" s="308"/>
      <c r="F45" s="291"/>
      <c r="G45" s="291"/>
      <c r="H45" s="291"/>
      <c r="I45" s="291"/>
      <c r="J45" s="291"/>
      <c r="K45" s="312">
        <f>1960-150</f>
        <v>1810</v>
      </c>
      <c r="L45" s="336"/>
      <c r="M45" s="338"/>
    </row>
    <row r="46" spans="2:16" ht="20.100000000000001" customHeight="1" thickBot="1" x14ac:dyDescent="0.3">
      <c r="B46" s="286" t="s">
        <v>86</v>
      </c>
      <c r="C46" s="304">
        <v>3</v>
      </c>
      <c r="D46" s="309">
        <v>4</v>
      </c>
      <c r="E46" s="305">
        <v>5</v>
      </c>
      <c r="F46" s="303"/>
      <c r="G46" s="291"/>
      <c r="H46" s="291"/>
      <c r="I46" s="291"/>
      <c r="J46" s="291"/>
      <c r="K46" s="312">
        <f>2300-150</f>
        <v>2150</v>
      </c>
      <c r="L46" s="336"/>
      <c r="M46" s="338"/>
    </row>
    <row r="47" spans="2:16" ht="20.100000000000001" customHeight="1" thickBot="1" x14ac:dyDescent="0.3">
      <c r="B47" s="286" t="s">
        <v>87</v>
      </c>
      <c r="C47" s="304">
        <v>6</v>
      </c>
      <c r="D47" s="309">
        <v>7</v>
      </c>
      <c r="E47" s="305">
        <v>8</v>
      </c>
      <c r="F47" s="303"/>
      <c r="G47" s="291"/>
      <c r="H47" s="291"/>
      <c r="I47" s="291"/>
      <c r="J47" s="291"/>
      <c r="K47" s="312">
        <f>2270-150</f>
        <v>2120</v>
      </c>
      <c r="L47" s="337"/>
      <c r="M47" s="338"/>
    </row>
    <row r="48" spans="2:16" ht="20.100000000000001" customHeight="1" x14ac:dyDescent="0.25">
      <c r="B48" s="155"/>
      <c r="E48" s="156"/>
      <c r="G48" s="55"/>
      <c r="I48" s="55"/>
      <c r="L48" s="285">
        <f>SUM(L40,L31,L20)</f>
        <v>109</v>
      </c>
      <c r="M48" s="285">
        <f>SUM(M40,M31,M20)</f>
        <v>69</v>
      </c>
    </row>
    <row r="49" spans="2:13" ht="20.100000000000001" customHeight="1" x14ac:dyDescent="0.25">
      <c r="B49" s="55"/>
      <c r="G49" s="55"/>
      <c r="I49" s="55"/>
    </row>
    <row r="50" spans="2:13" ht="20.100000000000001" customHeight="1" thickBot="1" x14ac:dyDescent="0.3">
      <c r="B50" s="55"/>
      <c r="G50" s="55"/>
      <c r="I50" s="55"/>
    </row>
    <row r="51" spans="2:13" ht="20.100000000000001" customHeight="1" x14ac:dyDescent="0.25">
      <c r="B51" s="316" t="s">
        <v>46</v>
      </c>
      <c r="C51" s="317"/>
      <c r="D51" s="317"/>
      <c r="E51" s="318"/>
      <c r="F51" s="322" t="s">
        <v>48</v>
      </c>
      <c r="G51" s="323"/>
      <c r="H51" s="323"/>
      <c r="I51" s="323"/>
      <c r="J51" s="323"/>
      <c r="K51" s="323"/>
      <c r="L51" s="323"/>
      <c r="M51" s="324"/>
    </row>
    <row r="52" spans="2:13" ht="20.100000000000001" customHeight="1" thickBot="1" x14ac:dyDescent="0.3">
      <c r="B52" s="319"/>
      <c r="C52" s="320"/>
      <c r="D52" s="320"/>
      <c r="E52" s="321"/>
      <c r="F52" s="325" t="s">
        <v>50</v>
      </c>
      <c r="G52" s="326"/>
      <c r="H52" s="326"/>
      <c r="I52" s="326"/>
      <c r="J52" s="326"/>
      <c r="K52" s="326"/>
      <c r="L52" s="326"/>
      <c r="M52" s="327"/>
    </row>
    <row r="53" spans="2:13" ht="20.100000000000001" customHeight="1" x14ac:dyDescent="0.25">
      <c r="B53" s="55"/>
      <c r="G53" s="55"/>
      <c r="I53" s="55"/>
    </row>
    <row r="54" spans="2:13" ht="20.100000000000001" customHeight="1" x14ac:dyDescent="0.25">
      <c r="B54" s="55" t="s">
        <v>70</v>
      </c>
      <c r="G54" s="55"/>
      <c r="I54" s="55"/>
    </row>
    <row r="55" spans="2:13" ht="20.100000000000001" customHeight="1" x14ac:dyDescent="0.25">
      <c r="B55" s="55"/>
      <c r="G55" s="55"/>
      <c r="I55" s="55"/>
    </row>
    <row r="56" spans="2:13" ht="20.100000000000001" customHeight="1" x14ac:dyDescent="0.25">
      <c r="B56" s="55"/>
      <c r="G56" s="55"/>
      <c r="I56" s="55"/>
    </row>
    <row r="57" spans="2:13" ht="20.100000000000001" customHeight="1" x14ac:dyDescent="0.25">
      <c r="B57" s="55"/>
      <c r="G57" s="55"/>
      <c r="I57" s="55"/>
    </row>
    <row r="58" spans="2:13" ht="39" customHeight="1" x14ac:dyDescent="0.25">
      <c r="B58" s="55"/>
      <c r="G58" s="55"/>
      <c r="I58" s="55"/>
    </row>
    <row r="59" spans="2:13" ht="20.100000000000001" customHeight="1" x14ac:dyDescent="0.25">
      <c r="B59" s="55"/>
      <c r="G59" s="55"/>
      <c r="I59" s="55"/>
    </row>
    <row r="60" spans="2:13" ht="20.100000000000001" customHeight="1" x14ac:dyDescent="0.25">
      <c r="B60" s="55"/>
      <c r="G60" s="55"/>
      <c r="I60" s="55"/>
    </row>
    <row r="61" spans="2:13" ht="20.100000000000001" customHeight="1" x14ac:dyDescent="0.25">
      <c r="B61" s="55"/>
      <c r="G61" s="55"/>
      <c r="I61" s="55"/>
    </row>
    <row r="62" spans="2:13" ht="20.100000000000001" customHeight="1" x14ac:dyDescent="0.25">
      <c r="B62" s="55"/>
      <c r="G62" s="55"/>
      <c r="I62" s="55"/>
    </row>
    <row r="63" spans="2:13" ht="20.100000000000001" customHeight="1" x14ac:dyDescent="0.25">
      <c r="B63" s="55"/>
      <c r="G63" s="55"/>
      <c r="I63" s="55"/>
    </row>
    <row r="64" spans="2:13" ht="20.100000000000001" customHeight="1" x14ac:dyDescent="0.25">
      <c r="B64" s="55"/>
      <c r="G64" s="55"/>
      <c r="I64" s="55"/>
    </row>
    <row r="65" spans="2:9" ht="20.100000000000001" customHeight="1" x14ac:dyDescent="0.25">
      <c r="B65" s="55"/>
      <c r="G65" s="55"/>
      <c r="I65" s="55"/>
    </row>
    <row r="66" spans="2:9" ht="20.100000000000001" customHeight="1" x14ac:dyDescent="0.25">
      <c r="B66" s="55"/>
      <c r="G66" s="55"/>
      <c r="I66" s="55"/>
    </row>
    <row r="67" spans="2:9" ht="20.100000000000001" customHeight="1" x14ac:dyDescent="0.25">
      <c r="B67" s="55"/>
      <c r="G67" s="55"/>
      <c r="I67" s="55"/>
    </row>
    <row r="68" spans="2:9" ht="20.100000000000001" customHeight="1" x14ac:dyDescent="0.25">
      <c r="B68" s="55"/>
      <c r="G68" s="55"/>
      <c r="I68" s="55"/>
    </row>
    <row r="69" spans="2:9" ht="20.100000000000001" customHeight="1" x14ac:dyDescent="0.25">
      <c r="B69" s="55"/>
      <c r="G69" s="55"/>
      <c r="I69" s="55"/>
    </row>
    <row r="70" spans="2:9" ht="20.100000000000001" customHeight="1" x14ac:dyDescent="0.25">
      <c r="B70" s="55"/>
      <c r="G70" s="55"/>
      <c r="I70" s="55"/>
    </row>
    <row r="71" spans="2:9" ht="20.100000000000001" customHeight="1" x14ac:dyDescent="0.25">
      <c r="B71" s="55"/>
      <c r="G71" s="55"/>
      <c r="I71" s="55"/>
    </row>
    <row r="72" spans="2:9" ht="20.100000000000001" customHeight="1" x14ac:dyDescent="0.25">
      <c r="B72" s="55"/>
      <c r="G72" s="55"/>
      <c r="I72" s="55"/>
    </row>
    <row r="73" spans="2:9" ht="20.100000000000001" customHeight="1" x14ac:dyDescent="0.25">
      <c r="B73" s="55"/>
      <c r="G73" s="55"/>
      <c r="I73" s="55"/>
    </row>
    <row r="74" spans="2:9" ht="20.100000000000001" customHeight="1" x14ac:dyDescent="0.25">
      <c r="B74" s="55"/>
      <c r="G74" s="55"/>
      <c r="I74" s="55"/>
    </row>
    <row r="75" spans="2:9" ht="20.100000000000001" customHeight="1" x14ac:dyDescent="0.25">
      <c r="B75" s="55"/>
      <c r="G75" s="55"/>
      <c r="I75" s="55"/>
    </row>
    <row r="76" spans="2:9" ht="20.100000000000001" customHeight="1" x14ac:dyDescent="0.25">
      <c r="B76" s="55"/>
      <c r="G76" s="55"/>
      <c r="I76" s="55"/>
    </row>
    <row r="77" spans="2:9" ht="20.100000000000001" customHeight="1" x14ac:dyDescent="0.25">
      <c r="B77" s="55"/>
      <c r="G77" s="55"/>
      <c r="I77" s="55"/>
    </row>
    <row r="78" spans="2:9" ht="20.100000000000001" customHeight="1" x14ac:dyDescent="0.25">
      <c r="B78" s="55"/>
      <c r="G78" s="55"/>
      <c r="I78" s="55"/>
    </row>
    <row r="79" spans="2:9" ht="20.100000000000001" customHeight="1" x14ac:dyDescent="0.25">
      <c r="B79" s="55"/>
      <c r="G79" s="55"/>
      <c r="I79" s="55"/>
    </row>
    <row r="80" spans="2:9" ht="20.100000000000001" customHeight="1" x14ac:dyDescent="0.25">
      <c r="B80" s="55"/>
      <c r="G80" s="55"/>
      <c r="I80" s="55"/>
    </row>
    <row r="81" spans="2:9" ht="20.100000000000001" customHeight="1" x14ac:dyDescent="0.25">
      <c r="B81" s="55"/>
      <c r="G81" s="55"/>
      <c r="I81" s="55"/>
    </row>
    <row r="82" spans="2:9" ht="20.100000000000001" customHeight="1" x14ac:dyDescent="0.25">
      <c r="B82" s="55"/>
      <c r="G82" s="55"/>
      <c r="I82" s="55"/>
    </row>
    <row r="83" spans="2:9" ht="20.100000000000001" customHeight="1" x14ac:dyDescent="0.25">
      <c r="B83" s="55"/>
      <c r="G83" s="55"/>
      <c r="I83" s="55"/>
    </row>
    <row r="84" spans="2:9" ht="20.100000000000001" customHeight="1" x14ac:dyDescent="0.25">
      <c r="B84" s="55"/>
      <c r="G84" s="55"/>
      <c r="I84" s="55"/>
    </row>
    <row r="85" spans="2:9" ht="20.100000000000001" customHeight="1" x14ac:dyDescent="0.25">
      <c r="B85" s="55"/>
      <c r="G85" s="55"/>
      <c r="I85" s="55"/>
    </row>
    <row r="86" spans="2:9" ht="20.100000000000001" customHeight="1" x14ac:dyDescent="0.25">
      <c r="B86" s="55"/>
      <c r="G86" s="55"/>
      <c r="I86" s="55"/>
    </row>
    <row r="87" spans="2:9" ht="20.100000000000001" customHeight="1" x14ac:dyDescent="0.25">
      <c r="B87" s="55"/>
      <c r="G87" s="55"/>
      <c r="I87" s="55"/>
    </row>
    <row r="88" spans="2:9" ht="20.100000000000001" customHeight="1" x14ac:dyDescent="0.25">
      <c r="B88" s="55"/>
      <c r="G88" s="55"/>
      <c r="I88" s="55"/>
    </row>
    <row r="89" spans="2:9" ht="20.100000000000001" customHeight="1" x14ac:dyDescent="0.25">
      <c r="B89" s="55"/>
      <c r="G89" s="55"/>
      <c r="I89" s="55"/>
    </row>
    <row r="90" spans="2:9" ht="20.100000000000001" customHeight="1" x14ac:dyDescent="0.25">
      <c r="B90" s="55"/>
      <c r="G90" s="55"/>
      <c r="I90" s="55"/>
    </row>
    <row r="91" spans="2:9" ht="20.100000000000001" customHeight="1" x14ac:dyDescent="0.25">
      <c r="B91" s="55"/>
      <c r="G91" s="55"/>
      <c r="I91" s="55"/>
    </row>
    <row r="92" spans="2:9" ht="20.100000000000001" customHeight="1" x14ac:dyDescent="0.25">
      <c r="B92" s="55"/>
      <c r="G92" s="55"/>
      <c r="I92" s="55"/>
    </row>
    <row r="93" spans="2:9" ht="20.100000000000001" customHeight="1" x14ac:dyDescent="0.25">
      <c r="B93" s="55"/>
      <c r="G93" s="55"/>
      <c r="I93" s="55"/>
    </row>
    <row r="94" spans="2:9" ht="20.100000000000001" customHeight="1" x14ac:dyDescent="0.25">
      <c r="B94" s="55"/>
      <c r="G94" s="55"/>
      <c r="I94" s="55"/>
    </row>
    <row r="95" spans="2:9" ht="20.100000000000001" customHeight="1" x14ac:dyDescent="0.25">
      <c r="B95" s="55"/>
      <c r="G95" s="55"/>
      <c r="I95" s="55"/>
    </row>
    <row r="96" spans="2:9" ht="20.100000000000001" customHeight="1" x14ac:dyDescent="0.25">
      <c r="B96" s="55"/>
      <c r="G96" s="55"/>
      <c r="I96" s="55"/>
    </row>
    <row r="97" spans="2:13" ht="20.100000000000001" customHeight="1" x14ac:dyDescent="0.25">
      <c r="B97" s="55"/>
      <c r="G97" s="55"/>
      <c r="I97" s="55"/>
    </row>
    <row r="98" spans="2:13" ht="20.100000000000001" customHeight="1" x14ac:dyDescent="0.25">
      <c r="B98" s="55"/>
      <c r="G98" s="55"/>
      <c r="I98" s="55"/>
    </row>
    <row r="99" spans="2:13" ht="20.100000000000001" customHeight="1" x14ac:dyDescent="0.25">
      <c r="B99" s="55"/>
      <c r="G99" s="55"/>
      <c r="I99" s="55"/>
    </row>
    <row r="100" spans="2:13" ht="20.100000000000001" customHeight="1" x14ac:dyDescent="0.25">
      <c r="B100" s="55"/>
      <c r="G100" s="55"/>
      <c r="I100" s="55"/>
    </row>
    <row r="101" spans="2:13" ht="20.100000000000001" customHeight="1" x14ac:dyDescent="0.25">
      <c r="B101" s="55"/>
      <c r="G101" s="55"/>
      <c r="I101" s="55"/>
      <c r="M101" s="118"/>
    </row>
    <row r="102" spans="2:13" ht="20.100000000000001" customHeight="1" x14ac:dyDescent="0.25">
      <c r="B102" s="55"/>
      <c r="G102" s="55"/>
      <c r="I102" s="55"/>
      <c r="M102" s="118"/>
    </row>
    <row r="103" spans="2:13" ht="20.100000000000001" customHeight="1" x14ac:dyDescent="0.25">
      <c r="B103" s="55"/>
      <c r="G103" s="55"/>
      <c r="I103" s="55"/>
      <c r="M103" s="118"/>
    </row>
    <row r="104" spans="2:13" ht="20.100000000000001" customHeight="1" x14ac:dyDescent="0.25">
      <c r="B104" s="55"/>
      <c r="G104" s="55"/>
      <c r="I104" s="55"/>
      <c r="M104" s="118"/>
    </row>
    <row r="105" spans="2:13" ht="20.100000000000001" customHeight="1" x14ac:dyDescent="0.25">
      <c r="B105" s="55"/>
      <c r="G105" s="55"/>
      <c r="I105" s="55"/>
      <c r="M105" s="118"/>
    </row>
    <row r="106" spans="2:13" ht="20.100000000000001" customHeight="1" x14ac:dyDescent="0.25">
      <c r="B106" s="55"/>
      <c r="G106" s="55"/>
      <c r="I106" s="55"/>
      <c r="M106" s="118"/>
    </row>
    <row r="107" spans="2:13" ht="20.100000000000001" customHeight="1" x14ac:dyDescent="0.25">
      <c r="B107" s="55"/>
      <c r="G107" s="55"/>
      <c r="I107" s="55"/>
      <c r="M107" s="118"/>
    </row>
    <row r="108" spans="2:13" ht="20.100000000000001" customHeight="1" x14ac:dyDescent="0.25">
      <c r="B108" s="55"/>
      <c r="G108" s="55"/>
      <c r="I108" s="55"/>
      <c r="M108" s="118"/>
    </row>
    <row r="109" spans="2:13" ht="20.100000000000001" customHeight="1" x14ac:dyDescent="0.25">
      <c r="B109" s="55"/>
      <c r="G109" s="55"/>
      <c r="I109" s="55"/>
      <c r="M109" s="118"/>
    </row>
    <row r="110" spans="2:13" ht="20.100000000000001" customHeight="1" x14ac:dyDescent="0.25">
      <c r="B110" s="55"/>
      <c r="G110" s="55"/>
      <c r="I110" s="55"/>
      <c r="M110" s="118"/>
    </row>
    <row r="111" spans="2:13" s="118" customFormat="1" ht="20.100000000000001" customHeight="1" x14ac:dyDescent="0.2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3" s="118" customFormat="1" ht="20.100000000000001" customHeight="1" x14ac:dyDescent="0.2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 s="118" customFormat="1" ht="20.100000000000001" customHeight="1" x14ac:dyDescent="0.25">
      <c r="B113" s="101"/>
      <c r="C113" s="55"/>
      <c r="D113" s="55"/>
      <c r="E113" s="67"/>
      <c r="F113" s="55"/>
      <c r="G113" s="56"/>
      <c r="H113" s="55"/>
      <c r="I113" s="102"/>
      <c r="J113" s="55"/>
      <c r="K113" s="55"/>
      <c r="L113" s="55"/>
      <c r="M113" s="55"/>
    </row>
    <row r="114" spans="2:13" s="118" customFormat="1" ht="20.100000000000001" customHeight="1" x14ac:dyDescent="0.25">
      <c r="B114" s="101"/>
      <c r="C114" s="55"/>
      <c r="D114" s="55"/>
      <c r="E114" s="67"/>
      <c r="F114" s="55"/>
      <c r="G114" s="56"/>
      <c r="H114" s="55"/>
      <c r="I114" s="102"/>
      <c r="J114" s="55"/>
      <c r="K114" s="55"/>
      <c r="L114" s="55"/>
      <c r="M114" s="55"/>
    </row>
    <row r="115" spans="2:13" s="118" customFormat="1" ht="20.100000000000001" customHeight="1" x14ac:dyDescent="0.25">
      <c r="B115" s="101"/>
      <c r="C115" s="55"/>
      <c r="D115" s="55"/>
      <c r="E115" s="67"/>
      <c r="F115" s="55"/>
      <c r="G115" s="56"/>
      <c r="H115" s="55"/>
      <c r="I115" s="102"/>
      <c r="J115" s="55"/>
      <c r="K115" s="55"/>
      <c r="L115" s="55"/>
      <c r="M115" s="55"/>
    </row>
    <row r="116" spans="2:13" s="118" customFormat="1" ht="20.100000000000001" customHeight="1" x14ac:dyDescent="0.25">
      <c r="B116" s="101"/>
      <c r="C116" s="55"/>
      <c r="D116" s="55"/>
      <c r="E116" s="68"/>
      <c r="F116" s="55"/>
      <c r="G116" s="56"/>
      <c r="H116" s="55"/>
      <c r="I116" s="102"/>
      <c r="J116" s="55"/>
      <c r="K116" s="55"/>
      <c r="L116" s="55"/>
      <c r="M116" s="55"/>
    </row>
    <row r="117" spans="2:13" s="118" customFormat="1" ht="20.100000000000001" customHeight="1" x14ac:dyDescent="0.25">
      <c r="B117" s="101"/>
      <c r="C117" s="55"/>
      <c r="D117" s="55"/>
      <c r="E117" s="68"/>
      <c r="F117" s="55"/>
      <c r="G117" s="56"/>
      <c r="H117" s="55"/>
      <c r="I117" s="102"/>
      <c r="J117" s="55"/>
      <c r="K117" s="55"/>
      <c r="L117" s="55"/>
      <c r="M117" s="55"/>
    </row>
    <row r="118" spans="2:13" s="118" customFormat="1" ht="20.100000000000001" customHeight="1" x14ac:dyDescent="0.25">
      <c r="B118" s="101"/>
      <c r="C118" s="55"/>
      <c r="D118" s="55"/>
      <c r="E118" s="68"/>
      <c r="F118" s="55"/>
      <c r="G118" s="56"/>
      <c r="H118" s="55"/>
      <c r="I118" s="102"/>
      <c r="J118" s="55"/>
      <c r="K118" s="55"/>
      <c r="L118" s="55"/>
      <c r="M118" s="55"/>
    </row>
    <row r="119" spans="2:13" s="118" customFormat="1" ht="20.100000000000001" customHeight="1" x14ac:dyDescent="0.25">
      <c r="B119" s="101"/>
      <c r="C119" s="55"/>
      <c r="D119" s="55"/>
      <c r="E119" s="68"/>
      <c r="F119" s="55"/>
      <c r="G119" s="56"/>
      <c r="H119" s="55"/>
      <c r="I119" s="102"/>
      <c r="J119" s="55"/>
      <c r="K119" s="55"/>
      <c r="L119" s="55"/>
      <c r="M119" s="55"/>
    </row>
    <row r="120" spans="2:13" s="118" customFormat="1" ht="20.100000000000001" customHeight="1" x14ac:dyDescent="0.25">
      <c r="B120" s="101"/>
      <c r="C120" s="55"/>
      <c r="D120" s="55"/>
      <c r="E120" s="68"/>
      <c r="F120" s="55"/>
      <c r="G120" s="56"/>
      <c r="H120" s="55"/>
      <c r="I120" s="102"/>
      <c r="J120" s="55"/>
      <c r="K120" s="55"/>
      <c r="L120" s="55"/>
      <c r="M120" s="55"/>
    </row>
    <row r="121" spans="2:13" s="118" customFormat="1" ht="20.100000000000001" customHeight="1" x14ac:dyDescent="0.25">
      <c r="B121" s="101"/>
      <c r="C121" s="55"/>
      <c r="D121" s="55"/>
      <c r="E121" s="68"/>
      <c r="F121" s="55"/>
      <c r="G121" s="56"/>
      <c r="H121" s="55"/>
      <c r="I121" s="102"/>
      <c r="J121" s="55"/>
      <c r="K121" s="55"/>
      <c r="L121" s="55"/>
      <c r="M121" s="55"/>
    </row>
    <row r="122" spans="2:13" ht="20.100000000000001" customHeight="1" x14ac:dyDescent="0.25">
      <c r="E122" s="68"/>
    </row>
    <row r="123" spans="2:13" x14ac:dyDescent="0.25">
      <c r="E123" s="68"/>
    </row>
    <row r="124" spans="2:13" x14ac:dyDescent="0.25">
      <c r="E124" s="68"/>
    </row>
    <row r="125" spans="2:13" x14ac:dyDescent="0.25">
      <c r="E125" s="68"/>
    </row>
    <row r="126" spans="2:13" x14ac:dyDescent="0.25">
      <c r="E126" s="68"/>
    </row>
    <row r="127" spans="2:13" x14ac:dyDescent="0.25">
      <c r="E127" s="68"/>
    </row>
    <row r="128" spans="2:13" x14ac:dyDescent="0.25">
      <c r="E128" s="68"/>
    </row>
    <row r="129" spans="5:5" x14ac:dyDescent="0.25">
      <c r="E129" s="68"/>
    </row>
    <row r="130" spans="5:5" x14ac:dyDescent="0.25">
      <c r="E130" s="68"/>
    </row>
    <row r="131" spans="5:5" x14ac:dyDescent="0.25">
      <c r="E131" s="68"/>
    </row>
    <row r="132" spans="5:5" x14ac:dyDescent="0.25">
      <c r="E132" s="68"/>
    </row>
    <row r="133" spans="5:5" x14ac:dyDescent="0.25">
      <c r="E133" s="68"/>
    </row>
    <row r="134" spans="5:5" x14ac:dyDescent="0.25">
      <c r="E134" s="68"/>
    </row>
    <row r="135" spans="5:5" x14ac:dyDescent="0.25">
      <c r="E135" s="68"/>
    </row>
    <row r="136" spans="5:5" x14ac:dyDescent="0.25">
      <c r="E136" s="68"/>
    </row>
    <row r="137" spans="5:5" x14ac:dyDescent="0.25">
      <c r="E137" s="68"/>
    </row>
    <row r="138" spans="5:5" x14ac:dyDescent="0.25">
      <c r="E138" s="68"/>
    </row>
    <row r="139" spans="5:5" x14ac:dyDescent="0.25">
      <c r="E139" s="68"/>
    </row>
    <row r="140" spans="5:5" x14ac:dyDescent="0.25">
      <c r="E140" s="68"/>
    </row>
    <row r="141" spans="5:5" x14ac:dyDescent="0.25">
      <c r="E141" s="68"/>
    </row>
    <row r="142" spans="5:5" x14ac:dyDescent="0.25">
      <c r="E142" s="68"/>
    </row>
    <row r="143" spans="5:5" x14ac:dyDescent="0.25">
      <c r="E143" s="67"/>
    </row>
    <row r="144" spans="5:5" x14ac:dyDescent="0.25">
      <c r="E144" s="67"/>
    </row>
    <row r="145" spans="5:5" x14ac:dyDescent="0.25">
      <c r="E145" s="67"/>
    </row>
    <row r="146" spans="5:5" x14ac:dyDescent="0.25">
      <c r="E146" s="67"/>
    </row>
    <row r="147" spans="5:5" x14ac:dyDescent="0.25">
      <c r="E147" s="67"/>
    </row>
    <row r="148" spans="5:5" x14ac:dyDescent="0.25">
      <c r="E148" s="67"/>
    </row>
    <row r="149" spans="5:5" x14ac:dyDescent="0.25">
      <c r="E149" s="67"/>
    </row>
    <row r="150" spans="5:5" x14ac:dyDescent="0.25">
      <c r="E150" s="67"/>
    </row>
    <row r="151" spans="5:5" x14ac:dyDescent="0.25">
      <c r="E151" s="67"/>
    </row>
    <row r="152" spans="5:5" x14ac:dyDescent="0.25">
      <c r="E152" s="67"/>
    </row>
    <row r="153" spans="5:5" x14ac:dyDescent="0.25">
      <c r="E153" s="67"/>
    </row>
    <row r="154" spans="5:5" x14ac:dyDescent="0.25">
      <c r="E154" s="67"/>
    </row>
    <row r="155" spans="5:5" x14ac:dyDescent="0.25">
      <c r="E155" s="67"/>
    </row>
    <row r="156" spans="5:5" x14ac:dyDescent="0.25">
      <c r="E156" s="67"/>
    </row>
    <row r="157" spans="5:5" x14ac:dyDescent="0.25">
      <c r="E157" s="67"/>
    </row>
    <row r="158" spans="5:5" x14ac:dyDescent="0.25">
      <c r="E158" s="67"/>
    </row>
    <row r="159" spans="5:5" x14ac:dyDescent="0.25">
      <c r="E159" s="67"/>
    </row>
    <row r="160" spans="5:5" x14ac:dyDescent="0.25">
      <c r="E160" s="67"/>
    </row>
    <row r="161" spans="5:5" x14ac:dyDescent="0.25">
      <c r="E161" s="67"/>
    </row>
    <row r="162" spans="5:5" x14ac:dyDescent="0.25">
      <c r="E162" s="67"/>
    </row>
    <row r="163" spans="5:5" x14ac:dyDescent="0.25">
      <c r="E163" s="67"/>
    </row>
    <row r="164" spans="5:5" x14ac:dyDescent="0.25">
      <c r="E164" s="67"/>
    </row>
    <row r="165" spans="5:5" x14ac:dyDescent="0.25">
      <c r="E165" s="67"/>
    </row>
    <row r="166" spans="5:5" x14ac:dyDescent="0.25">
      <c r="E166" s="67"/>
    </row>
    <row r="167" spans="5:5" x14ac:dyDescent="0.25">
      <c r="E167" s="67"/>
    </row>
    <row r="168" spans="5:5" x14ac:dyDescent="0.25">
      <c r="E168" s="67"/>
    </row>
    <row r="169" spans="5:5" x14ac:dyDescent="0.25">
      <c r="E169" s="67"/>
    </row>
    <row r="170" spans="5:5" x14ac:dyDescent="0.25">
      <c r="E170" s="67"/>
    </row>
    <row r="171" spans="5:5" x14ac:dyDescent="0.25">
      <c r="E171" s="67"/>
    </row>
    <row r="172" spans="5:5" x14ac:dyDescent="0.25">
      <c r="E172" s="67"/>
    </row>
    <row r="173" spans="5:5" x14ac:dyDescent="0.25">
      <c r="E173" s="67"/>
    </row>
    <row r="174" spans="5:5" x14ac:dyDescent="0.25">
      <c r="E174" s="67"/>
    </row>
    <row r="175" spans="5:5" x14ac:dyDescent="0.25">
      <c r="E175" s="67"/>
    </row>
    <row r="176" spans="5:5" x14ac:dyDescent="0.25">
      <c r="E176" s="68"/>
    </row>
    <row r="177" spans="5:5" x14ac:dyDescent="0.25">
      <c r="E177" s="68"/>
    </row>
    <row r="178" spans="5:5" x14ac:dyDescent="0.25">
      <c r="E178" s="68"/>
    </row>
    <row r="179" spans="5:5" x14ac:dyDescent="0.25">
      <c r="E179" s="68"/>
    </row>
    <row r="180" spans="5:5" x14ac:dyDescent="0.25">
      <c r="E180" s="67"/>
    </row>
    <row r="181" spans="5:5" x14ac:dyDescent="0.25">
      <c r="E181" s="67"/>
    </row>
    <row r="182" spans="5:5" x14ac:dyDescent="0.25">
      <c r="E182" s="147"/>
    </row>
    <row r="183" spans="5:5" x14ac:dyDescent="0.25">
      <c r="E183" s="147"/>
    </row>
    <row r="184" spans="5:5" x14ac:dyDescent="0.25">
      <c r="E184" s="147"/>
    </row>
    <row r="185" spans="5:5" x14ac:dyDescent="0.25">
      <c r="E185" s="147"/>
    </row>
    <row r="186" spans="5:5" x14ac:dyDescent="0.25">
      <c r="E186" s="147"/>
    </row>
    <row r="187" spans="5:5" x14ac:dyDescent="0.25">
      <c r="E187" s="147"/>
    </row>
    <row r="188" spans="5:5" x14ac:dyDescent="0.25">
      <c r="E188" s="147"/>
    </row>
    <row r="189" spans="5:5" x14ac:dyDescent="0.25">
      <c r="E189" s="147"/>
    </row>
    <row r="190" spans="5:5" x14ac:dyDescent="0.25">
      <c r="E190" s="147"/>
    </row>
    <row r="191" spans="5:5" x14ac:dyDescent="0.25">
      <c r="E191" s="147"/>
    </row>
    <row r="192" spans="5:5" x14ac:dyDescent="0.25">
      <c r="E192" s="147"/>
    </row>
    <row r="193" spans="5:5" x14ac:dyDescent="0.25">
      <c r="E193" s="147"/>
    </row>
    <row r="194" spans="5:5" x14ac:dyDescent="0.25">
      <c r="E194" s="147"/>
    </row>
    <row r="195" spans="5:5" x14ac:dyDescent="0.25">
      <c r="E195" s="147"/>
    </row>
    <row r="196" spans="5:5" x14ac:dyDescent="0.25">
      <c r="E196" s="147"/>
    </row>
    <row r="197" spans="5:5" x14ac:dyDescent="0.25">
      <c r="E197" s="147"/>
    </row>
    <row r="198" spans="5:5" x14ac:dyDescent="0.25">
      <c r="E198" s="147"/>
    </row>
    <row r="199" spans="5:5" x14ac:dyDescent="0.25">
      <c r="E199" s="147"/>
    </row>
    <row r="200" spans="5:5" x14ac:dyDescent="0.25">
      <c r="E200" s="147"/>
    </row>
    <row r="201" spans="5:5" x14ac:dyDescent="0.25">
      <c r="E201" s="147"/>
    </row>
    <row r="202" spans="5:5" x14ac:dyDescent="0.25">
      <c r="E202" s="147"/>
    </row>
    <row r="203" spans="5:5" x14ac:dyDescent="0.25">
      <c r="E203" s="147"/>
    </row>
    <row r="204" spans="5:5" x14ac:dyDescent="0.25">
      <c r="E204" s="147"/>
    </row>
    <row r="205" spans="5:5" x14ac:dyDescent="0.25">
      <c r="E205" s="147"/>
    </row>
    <row r="206" spans="5:5" x14ac:dyDescent="0.25">
      <c r="E206" s="147"/>
    </row>
    <row r="207" spans="5:5" x14ac:dyDescent="0.25">
      <c r="E207" s="147"/>
    </row>
    <row r="208" spans="5:5" x14ac:dyDescent="0.25">
      <c r="E208" s="147"/>
    </row>
    <row r="209" spans="5:5" x14ac:dyDescent="0.25">
      <c r="E209" s="147"/>
    </row>
    <row r="210" spans="5:5" x14ac:dyDescent="0.25">
      <c r="E210" s="147"/>
    </row>
    <row r="211" spans="5:5" x14ac:dyDescent="0.25">
      <c r="E211" s="147"/>
    </row>
    <row r="212" spans="5:5" x14ac:dyDescent="0.25">
      <c r="E212" s="147"/>
    </row>
    <row r="213" spans="5:5" x14ac:dyDescent="0.25">
      <c r="E213" s="147"/>
    </row>
    <row r="214" spans="5:5" x14ac:dyDescent="0.25">
      <c r="E214" s="147"/>
    </row>
    <row r="215" spans="5:5" x14ac:dyDescent="0.25">
      <c r="E215" s="147"/>
    </row>
    <row r="216" spans="5:5" x14ac:dyDescent="0.25">
      <c r="E216" s="147"/>
    </row>
    <row r="217" spans="5:5" x14ac:dyDescent="0.25">
      <c r="E217" s="147"/>
    </row>
    <row r="218" spans="5:5" x14ac:dyDescent="0.25">
      <c r="E218" s="147"/>
    </row>
    <row r="219" spans="5:5" x14ac:dyDescent="0.25">
      <c r="E219" s="147"/>
    </row>
    <row r="220" spans="5:5" x14ac:dyDescent="0.25">
      <c r="E220" s="147"/>
    </row>
    <row r="221" spans="5:5" x14ac:dyDescent="0.25">
      <c r="E221" s="147"/>
    </row>
    <row r="222" spans="5:5" x14ac:dyDescent="0.25">
      <c r="E222" s="147"/>
    </row>
    <row r="223" spans="5:5" x14ac:dyDescent="0.25">
      <c r="E223" s="147"/>
    </row>
    <row r="224" spans="5:5" x14ac:dyDescent="0.25">
      <c r="E224" s="147"/>
    </row>
    <row r="225" spans="5:5" x14ac:dyDescent="0.25">
      <c r="E225" s="147"/>
    </row>
    <row r="226" spans="5:5" x14ac:dyDescent="0.25">
      <c r="E226" s="147"/>
    </row>
    <row r="227" spans="5:5" x14ac:dyDescent="0.25">
      <c r="E227" s="147"/>
    </row>
    <row r="228" spans="5:5" x14ac:dyDescent="0.25">
      <c r="E228" s="147"/>
    </row>
    <row r="229" spans="5:5" x14ac:dyDescent="0.25">
      <c r="E229" s="147"/>
    </row>
    <row r="230" spans="5:5" x14ac:dyDescent="0.25">
      <c r="E230" s="147"/>
    </row>
    <row r="231" spans="5:5" x14ac:dyDescent="0.25">
      <c r="E231" s="147"/>
    </row>
    <row r="232" spans="5:5" x14ac:dyDescent="0.25">
      <c r="E232" s="147"/>
    </row>
    <row r="233" spans="5:5" x14ac:dyDescent="0.25">
      <c r="E233" s="147"/>
    </row>
    <row r="234" spans="5:5" x14ac:dyDescent="0.25">
      <c r="E234" s="147"/>
    </row>
    <row r="235" spans="5:5" x14ac:dyDescent="0.25">
      <c r="E235" s="147"/>
    </row>
    <row r="236" spans="5:5" x14ac:dyDescent="0.25">
      <c r="E236" s="147"/>
    </row>
    <row r="237" spans="5:5" x14ac:dyDescent="0.25">
      <c r="E237" s="147"/>
    </row>
    <row r="238" spans="5:5" x14ac:dyDescent="0.25">
      <c r="E238" s="147"/>
    </row>
    <row r="239" spans="5:5" x14ac:dyDescent="0.25">
      <c r="E239" s="147"/>
    </row>
    <row r="240" spans="5:5" x14ac:dyDescent="0.25">
      <c r="E240" s="147"/>
    </row>
    <row r="241" spans="5:5" x14ac:dyDescent="0.25">
      <c r="E241" s="147"/>
    </row>
    <row r="242" spans="5:5" x14ac:dyDescent="0.25">
      <c r="E242" s="147"/>
    </row>
    <row r="243" spans="5:5" x14ac:dyDescent="0.25">
      <c r="E243" s="147"/>
    </row>
    <row r="244" spans="5:5" x14ac:dyDescent="0.25">
      <c r="E244" s="147"/>
    </row>
    <row r="245" spans="5:5" x14ac:dyDescent="0.25">
      <c r="E245" s="147"/>
    </row>
    <row r="246" spans="5:5" x14ac:dyDescent="0.25">
      <c r="E246" s="147"/>
    </row>
    <row r="247" spans="5:5" x14ac:dyDescent="0.25">
      <c r="E247" s="147"/>
    </row>
    <row r="248" spans="5:5" x14ac:dyDescent="0.25">
      <c r="E248" s="147"/>
    </row>
    <row r="249" spans="5:5" x14ac:dyDescent="0.25">
      <c r="E249" s="147"/>
    </row>
    <row r="250" spans="5:5" x14ac:dyDescent="0.25">
      <c r="E250" s="147"/>
    </row>
    <row r="251" spans="5:5" x14ac:dyDescent="0.25">
      <c r="E251" s="147"/>
    </row>
    <row r="252" spans="5:5" x14ac:dyDescent="0.25">
      <c r="E252" s="147"/>
    </row>
  </sheetData>
  <mergeCells count="25">
    <mergeCell ref="B12:M12"/>
    <mergeCell ref="B13:M13"/>
    <mergeCell ref="C18:J18"/>
    <mergeCell ref="B19:M19"/>
    <mergeCell ref="B20:K20"/>
    <mergeCell ref="M20:M29"/>
    <mergeCell ref="L20:L29"/>
    <mergeCell ref="A14:N16"/>
    <mergeCell ref="A17:N17"/>
    <mergeCell ref="B51:E52"/>
    <mergeCell ref="F51:M51"/>
    <mergeCell ref="F52:M52"/>
    <mergeCell ref="B30:M30"/>
    <mergeCell ref="B31:B32"/>
    <mergeCell ref="K31:K32"/>
    <mergeCell ref="B35:B36"/>
    <mergeCell ref="K35:K36"/>
    <mergeCell ref="L40:L47"/>
    <mergeCell ref="M40:M47"/>
    <mergeCell ref="K41:K43"/>
    <mergeCell ref="B41:B43"/>
    <mergeCell ref="L31:L37"/>
    <mergeCell ref="M31:M37"/>
    <mergeCell ref="B38:M38"/>
    <mergeCell ref="C39:J39"/>
  </mergeCells>
  <hyperlinks>
    <hyperlink ref="F51" r:id="rId1"/>
  </hyperlinks>
  <pageMargins left="0.70866141732283472" right="0.70866141732283472" top="0.74803149606299213" bottom="0.74803149606299213" header="0.31496062992125984" footer="0.31496062992125984"/>
  <pageSetup paperSize="9" scale="62" orientation="portrait" r:id="rId2"/>
  <headerFooter>
    <oddFooter>&amp;C&amp;P&amp;N</oddFooter>
  </headerFooter>
  <rowBreaks count="1" manualBreakCount="1">
    <brk id="62" min="1" max="28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AF519"/>
  <sheetViews>
    <sheetView view="pageBreakPreview" topLeftCell="A357" zoomScale="70" zoomScaleNormal="70" zoomScaleSheetLayoutView="70" zoomScalePageLayoutView="55" workbookViewId="0">
      <selection activeCell="B371" sqref="B371:H372"/>
    </sheetView>
  </sheetViews>
  <sheetFormatPr defaultRowHeight="15" x14ac:dyDescent="0.25"/>
  <cols>
    <col min="1" max="1" width="17.42578125" style="55" customWidth="1"/>
    <col min="2" max="2" width="10.7109375" style="101" customWidth="1"/>
    <col min="3" max="3" width="10.7109375" style="55" customWidth="1"/>
    <col min="4" max="4" width="14.7109375" style="55" customWidth="1"/>
    <col min="5" max="5" width="3.7109375" style="55" customWidth="1"/>
    <col min="6" max="6" width="17.42578125" style="55" customWidth="1"/>
    <col min="7" max="7" width="10.7109375" style="56" customWidth="1"/>
    <col min="8" max="8" width="10.7109375" style="55" customWidth="1"/>
    <col min="9" max="9" width="14.7109375" style="102" customWidth="1"/>
    <col min="10" max="10" width="11.7109375" style="55" customWidth="1"/>
    <col min="11" max="11" width="16.140625" style="55" customWidth="1"/>
    <col min="12" max="12" width="8" style="55" customWidth="1"/>
    <col min="13" max="15" width="13.7109375" style="55" customWidth="1"/>
    <col min="16" max="17" width="8.7109375" style="55" customWidth="1"/>
    <col min="18" max="18" width="17.28515625" style="55" customWidth="1"/>
    <col min="19" max="30" width="7.42578125" style="55" customWidth="1"/>
    <col min="31" max="31" width="12.85546875" style="55" customWidth="1"/>
    <col min="32" max="16384" width="9.140625" style="55"/>
  </cols>
  <sheetData>
    <row r="12" spans="1:9" ht="21" x14ac:dyDescent="0.25">
      <c r="D12" s="348" t="s">
        <v>35</v>
      </c>
      <c r="E12" s="348"/>
      <c r="F12" s="348"/>
      <c r="G12" s="348"/>
      <c r="H12" s="348"/>
      <c r="I12" s="348"/>
    </row>
    <row r="13" spans="1:9" ht="21" x14ac:dyDescent="0.25">
      <c r="D13" s="370" t="s">
        <v>36</v>
      </c>
      <c r="E13" s="370"/>
      <c r="F13" s="370"/>
      <c r="G13" s="370"/>
      <c r="H13" s="370"/>
      <c r="I13" s="370"/>
    </row>
    <row r="15" spans="1:9" ht="21" x14ac:dyDescent="0.25">
      <c r="A15" s="371" t="s">
        <v>41</v>
      </c>
      <c r="B15" s="371"/>
      <c r="C15" s="371"/>
      <c r="D15" s="371"/>
      <c r="E15" s="371"/>
      <c r="F15" s="371"/>
      <c r="G15" s="371"/>
      <c r="H15" s="371"/>
      <c r="I15" s="371"/>
    </row>
    <row r="16" spans="1:9" ht="15.75" thickBot="1" x14ac:dyDescent="0.3"/>
    <row r="17" spans="1:32" ht="20.100000000000001" customHeight="1" thickBot="1" x14ac:dyDescent="0.3">
      <c r="A17" s="368" t="s">
        <v>26</v>
      </c>
      <c r="B17" s="369"/>
      <c r="C17" s="369"/>
      <c r="D17" s="369"/>
      <c r="E17" s="104"/>
      <c r="F17" s="368" t="s">
        <v>25</v>
      </c>
      <c r="G17" s="369"/>
      <c r="H17" s="369"/>
      <c r="I17" s="369"/>
      <c r="K17" s="117"/>
      <c r="L17" s="148" t="s">
        <v>10</v>
      </c>
      <c r="M17" s="148"/>
      <c r="N17" s="148"/>
    </row>
    <row r="18" spans="1:32" ht="39.950000000000003" customHeight="1" thickBot="1" x14ac:dyDescent="0.3">
      <c r="A18" s="20" t="s">
        <v>14</v>
      </c>
      <c r="B18" s="24" t="s">
        <v>15</v>
      </c>
      <c r="C18" s="25" t="s">
        <v>21</v>
      </c>
      <c r="D18" s="27" t="s">
        <v>16</v>
      </c>
      <c r="E18" s="54"/>
      <c r="F18" s="20" t="s">
        <v>14</v>
      </c>
      <c r="G18" s="24" t="s">
        <v>15</v>
      </c>
      <c r="H18" s="25" t="s">
        <v>21</v>
      </c>
      <c r="I18" s="27" t="s">
        <v>51</v>
      </c>
      <c r="K18" s="118"/>
      <c r="L18" s="148"/>
      <c r="M18" s="148"/>
      <c r="N18" s="149"/>
      <c r="R18" s="211" t="str">
        <f>B18</f>
        <v>Площадь, кв. м</v>
      </c>
      <c r="S18" s="345" t="str">
        <f>A18</f>
        <v>№ машино - места</v>
      </c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7"/>
      <c r="AE18" s="211" t="s">
        <v>51</v>
      </c>
    </row>
    <row r="19" spans="1:32" ht="18.75" customHeight="1" x14ac:dyDescent="0.25">
      <c r="A19" s="167">
        <v>363</v>
      </c>
      <c r="B19" s="168">
        <v>13.4</v>
      </c>
      <c r="C19" s="169">
        <f t="shared" ref="C19:C50" si="0">D19/B19</f>
        <v>85.820895522388057</v>
      </c>
      <c r="D19" s="170">
        <v>1150</v>
      </c>
      <c r="E19" s="67"/>
      <c r="F19" s="105">
        <v>1</v>
      </c>
      <c r="G19" s="106">
        <v>14.8</v>
      </c>
      <c r="H19" s="107">
        <f>I19/G19</f>
        <v>64.189189189189193</v>
      </c>
      <c r="I19" s="108">
        <v>950</v>
      </c>
      <c r="K19" s="119"/>
      <c r="L19" s="148" t="s">
        <v>11</v>
      </c>
      <c r="M19" s="148"/>
      <c r="N19" s="148"/>
      <c r="R19" s="428" t="s">
        <v>41</v>
      </c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30"/>
      <c r="AF19" s="56"/>
    </row>
    <row r="20" spans="1:32" ht="20.100000000000001" customHeight="1" x14ac:dyDescent="0.25">
      <c r="A20" s="163">
        <v>260</v>
      </c>
      <c r="B20" s="164">
        <v>13.7</v>
      </c>
      <c r="C20" s="165">
        <f t="shared" si="0"/>
        <v>83.941605839416056</v>
      </c>
      <c r="D20" s="166">
        <v>1150</v>
      </c>
      <c r="E20" s="67"/>
      <c r="F20" s="109">
        <v>2</v>
      </c>
      <c r="G20" s="110">
        <v>14.2</v>
      </c>
      <c r="H20" s="111">
        <f t="shared" ref="H20:H65" si="1">I20/G20</f>
        <v>66.901408450704224</v>
      </c>
      <c r="I20" s="112">
        <v>950</v>
      </c>
      <c r="K20" s="118"/>
      <c r="L20" s="148"/>
      <c r="M20" s="148"/>
      <c r="N20" s="148"/>
      <c r="R20" s="223" t="s">
        <v>52</v>
      </c>
      <c r="S20" s="111">
        <v>363</v>
      </c>
      <c r="T20" s="111">
        <v>260</v>
      </c>
      <c r="U20" s="111">
        <v>359</v>
      </c>
      <c r="V20" s="111">
        <v>366</v>
      </c>
      <c r="W20" s="111">
        <v>376</v>
      </c>
      <c r="X20" s="111">
        <v>470</v>
      </c>
      <c r="Y20" s="111">
        <v>471</v>
      </c>
      <c r="Z20" s="111">
        <v>261</v>
      </c>
      <c r="AA20" s="111">
        <v>358</v>
      </c>
      <c r="AB20" s="111">
        <v>375</v>
      </c>
      <c r="AC20" s="111">
        <v>469</v>
      </c>
      <c r="AD20" s="111">
        <v>472</v>
      </c>
      <c r="AE20" s="112">
        <v>1150</v>
      </c>
      <c r="AF20" s="56"/>
    </row>
    <row r="21" spans="1:32" ht="20.100000000000001" customHeight="1" x14ac:dyDescent="0.25">
      <c r="A21" s="163">
        <v>359</v>
      </c>
      <c r="B21" s="164">
        <v>13.7</v>
      </c>
      <c r="C21" s="165">
        <f t="shared" si="0"/>
        <v>83.941605839416056</v>
      </c>
      <c r="D21" s="166">
        <v>1150</v>
      </c>
      <c r="E21" s="67"/>
      <c r="F21" s="109">
        <v>3</v>
      </c>
      <c r="G21" s="110">
        <v>14.2</v>
      </c>
      <c r="H21" s="111">
        <f t="shared" si="1"/>
        <v>66.901408450704224</v>
      </c>
      <c r="I21" s="112">
        <v>950</v>
      </c>
      <c r="K21" s="120"/>
      <c r="L21" s="148" t="s">
        <v>12</v>
      </c>
      <c r="M21" s="148"/>
      <c r="N21" s="148"/>
      <c r="R21" s="427" t="s">
        <v>53</v>
      </c>
      <c r="S21" s="111">
        <v>315</v>
      </c>
      <c r="T21" s="111">
        <v>316</v>
      </c>
      <c r="U21" s="111">
        <v>317</v>
      </c>
      <c r="V21" s="111">
        <v>318</v>
      </c>
      <c r="W21" s="111">
        <v>319</v>
      </c>
      <c r="X21" s="111">
        <v>320</v>
      </c>
      <c r="Y21" s="111">
        <v>328</v>
      </c>
      <c r="Z21" s="111">
        <v>329</v>
      </c>
      <c r="AA21" s="111">
        <v>330</v>
      </c>
      <c r="AB21" s="111">
        <v>331</v>
      </c>
      <c r="AC21" s="111">
        <v>332</v>
      </c>
      <c r="AD21" s="111">
        <v>333</v>
      </c>
      <c r="AE21" s="426">
        <v>1200</v>
      </c>
      <c r="AF21" s="56"/>
    </row>
    <row r="22" spans="1:32" ht="20.100000000000001" customHeight="1" x14ac:dyDescent="0.25">
      <c r="A22" s="163">
        <v>366</v>
      </c>
      <c r="B22" s="164">
        <v>13.7</v>
      </c>
      <c r="C22" s="165">
        <f t="shared" si="0"/>
        <v>83.941605839416056</v>
      </c>
      <c r="D22" s="166">
        <v>1150</v>
      </c>
      <c r="E22" s="67"/>
      <c r="F22" s="109">
        <v>4</v>
      </c>
      <c r="G22" s="110">
        <v>14.2</v>
      </c>
      <c r="H22" s="111">
        <f t="shared" si="1"/>
        <v>66.901408450704224</v>
      </c>
      <c r="I22" s="112">
        <v>950</v>
      </c>
      <c r="K22" s="118"/>
      <c r="L22" s="148"/>
      <c r="M22" s="148"/>
      <c r="N22" s="148"/>
      <c r="R22" s="427"/>
      <c r="S22" s="111">
        <v>256</v>
      </c>
      <c r="T22" s="111">
        <v>257</v>
      </c>
      <c r="U22" s="111">
        <v>258</v>
      </c>
      <c r="V22" s="111">
        <v>259</v>
      </c>
      <c r="W22" s="111">
        <v>265</v>
      </c>
      <c r="X22" s="111">
        <v>275</v>
      </c>
      <c r="Y22" s="111">
        <v>276</v>
      </c>
      <c r="Z22" s="111">
        <v>277</v>
      </c>
      <c r="AA22" s="111">
        <v>278</v>
      </c>
      <c r="AB22" s="111">
        <v>279</v>
      </c>
      <c r="AC22" s="111">
        <v>280</v>
      </c>
      <c r="AD22" s="111">
        <v>281</v>
      </c>
      <c r="AE22" s="426"/>
      <c r="AF22" s="56"/>
    </row>
    <row r="23" spans="1:32" ht="20.100000000000001" customHeight="1" x14ac:dyDescent="0.25">
      <c r="A23" s="163">
        <v>376</v>
      </c>
      <c r="B23" s="164">
        <v>13.7</v>
      </c>
      <c r="C23" s="165">
        <f t="shared" si="0"/>
        <v>83.941605839416056</v>
      </c>
      <c r="D23" s="166">
        <v>1150</v>
      </c>
      <c r="E23" s="67"/>
      <c r="F23" s="109">
        <v>5</v>
      </c>
      <c r="G23" s="110">
        <v>14.2</v>
      </c>
      <c r="H23" s="111">
        <f t="shared" si="1"/>
        <v>66.901408450704224</v>
      </c>
      <c r="I23" s="112">
        <v>950</v>
      </c>
      <c r="K23" s="121"/>
      <c r="L23" s="372" t="s">
        <v>13</v>
      </c>
      <c r="M23" s="372"/>
      <c r="N23" s="372"/>
      <c r="R23" s="427"/>
      <c r="S23" s="111">
        <v>282</v>
      </c>
      <c r="T23" s="111">
        <v>284</v>
      </c>
      <c r="U23" s="111">
        <v>302</v>
      </c>
      <c r="V23" s="111">
        <v>303</v>
      </c>
      <c r="W23" s="111">
        <v>304</v>
      </c>
      <c r="X23" s="111">
        <v>305</v>
      </c>
      <c r="Y23" s="111">
        <v>306</v>
      </c>
      <c r="Z23" s="111">
        <v>307</v>
      </c>
      <c r="AA23" s="111">
        <v>345</v>
      </c>
      <c r="AB23" s="111">
        <v>346</v>
      </c>
      <c r="AC23" s="111">
        <v>347</v>
      </c>
      <c r="AD23" s="111">
        <v>348</v>
      </c>
      <c r="AE23" s="426"/>
      <c r="AF23" s="56"/>
    </row>
    <row r="24" spans="1:32" ht="20.100000000000001" customHeight="1" x14ac:dyDescent="0.25">
      <c r="A24" s="163">
        <v>470</v>
      </c>
      <c r="B24" s="164">
        <v>13.7</v>
      </c>
      <c r="C24" s="165">
        <f t="shared" si="0"/>
        <v>83.941605839416056</v>
      </c>
      <c r="D24" s="166">
        <v>1150</v>
      </c>
      <c r="E24" s="67"/>
      <c r="F24" s="109">
        <v>6</v>
      </c>
      <c r="G24" s="110">
        <v>14.2</v>
      </c>
      <c r="H24" s="111">
        <f t="shared" si="1"/>
        <v>66.901408450704224</v>
      </c>
      <c r="I24" s="112">
        <v>950</v>
      </c>
      <c r="K24" s="122"/>
      <c r="L24" s="372"/>
      <c r="M24" s="372"/>
      <c r="N24" s="372"/>
      <c r="R24" s="427"/>
      <c r="S24" s="111">
        <v>349</v>
      </c>
      <c r="T24" s="111">
        <v>350</v>
      </c>
      <c r="U24" s="111">
        <v>360</v>
      </c>
      <c r="V24" s="111">
        <v>361</v>
      </c>
      <c r="W24" s="225">
        <v>377</v>
      </c>
      <c r="X24" s="111">
        <v>254</v>
      </c>
      <c r="Y24" s="111">
        <v>273</v>
      </c>
      <c r="Z24" s="111">
        <v>364</v>
      </c>
      <c r="AA24" s="111">
        <v>365</v>
      </c>
      <c r="AB24" s="111">
        <v>255</v>
      </c>
      <c r="AC24" s="111">
        <v>274</v>
      </c>
      <c r="AD24" s="111">
        <v>301</v>
      </c>
      <c r="AE24" s="426"/>
      <c r="AF24" s="56"/>
    </row>
    <row r="25" spans="1:32" ht="20.100000000000001" customHeight="1" x14ac:dyDescent="0.25">
      <c r="A25" s="163">
        <v>471</v>
      </c>
      <c r="B25" s="164">
        <v>13.7</v>
      </c>
      <c r="C25" s="165">
        <f t="shared" si="0"/>
        <v>83.941605839416056</v>
      </c>
      <c r="D25" s="166">
        <v>1150</v>
      </c>
      <c r="E25" s="67"/>
      <c r="F25" s="109">
        <v>7</v>
      </c>
      <c r="G25" s="110">
        <v>16.8</v>
      </c>
      <c r="H25" s="111">
        <f t="shared" si="1"/>
        <v>62.5</v>
      </c>
      <c r="I25" s="112">
        <v>1050</v>
      </c>
      <c r="R25" s="427"/>
      <c r="S25" s="111">
        <v>314</v>
      </c>
      <c r="T25" s="111">
        <v>327</v>
      </c>
      <c r="U25" s="111">
        <v>344</v>
      </c>
      <c r="V25" s="226"/>
      <c r="W25" s="226"/>
      <c r="X25" s="226"/>
      <c r="Y25" s="226"/>
      <c r="Z25" s="226"/>
      <c r="AA25" s="226"/>
      <c r="AB25" s="226"/>
      <c r="AC25" s="226"/>
      <c r="AD25" s="226"/>
      <c r="AE25" s="426"/>
    </row>
    <row r="26" spans="1:32" ht="20.100000000000001" customHeight="1" x14ac:dyDescent="0.25">
      <c r="A26" s="167">
        <v>261</v>
      </c>
      <c r="B26" s="168">
        <v>13.8</v>
      </c>
      <c r="C26" s="169">
        <f t="shared" si="0"/>
        <v>83.333333333333329</v>
      </c>
      <c r="D26" s="170">
        <v>1150</v>
      </c>
      <c r="E26" s="67"/>
      <c r="F26" s="109">
        <v>8</v>
      </c>
      <c r="G26" s="110">
        <v>17</v>
      </c>
      <c r="H26" s="111">
        <f t="shared" si="1"/>
        <v>64.705882352941174</v>
      </c>
      <c r="I26" s="112">
        <v>1100</v>
      </c>
      <c r="K26" s="67"/>
      <c r="R26" s="223" t="s">
        <v>54</v>
      </c>
      <c r="S26" s="111">
        <v>262</v>
      </c>
      <c r="T26" s="111">
        <v>263</v>
      </c>
      <c r="U26" s="111">
        <v>454</v>
      </c>
      <c r="V26" s="111">
        <v>467</v>
      </c>
      <c r="W26" s="111">
        <v>468</v>
      </c>
      <c r="X26" s="226"/>
      <c r="Y26" s="226"/>
      <c r="Z26" s="226"/>
      <c r="AA26" s="226"/>
      <c r="AB26" s="226"/>
      <c r="AC26" s="226"/>
      <c r="AD26" s="226"/>
      <c r="AE26" s="112">
        <v>1250</v>
      </c>
    </row>
    <row r="27" spans="1:32" ht="20.100000000000001" customHeight="1" thickBot="1" x14ac:dyDescent="0.3">
      <c r="A27" s="163">
        <v>358</v>
      </c>
      <c r="B27" s="164">
        <v>13.8</v>
      </c>
      <c r="C27" s="165">
        <f t="shared" si="0"/>
        <v>83.333333333333329</v>
      </c>
      <c r="D27" s="166">
        <v>1150</v>
      </c>
      <c r="E27" s="67"/>
      <c r="F27" s="109">
        <v>9</v>
      </c>
      <c r="G27" s="110">
        <v>15.1</v>
      </c>
      <c r="H27" s="111">
        <f t="shared" si="1"/>
        <v>66.225165562913915</v>
      </c>
      <c r="I27" s="112">
        <v>1000</v>
      </c>
      <c r="K27" s="67"/>
      <c r="L27" s="101"/>
      <c r="M27" s="97" t="str">
        <f>A17</f>
        <v xml:space="preserve"> -1 УРОВЕНЬ</v>
      </c>
      <c r="N27" s="97" t="str">
        <f>F17</f>
        <v xml:space="preserve"> -2 УРОВЕНЬ</v>
      </c>
      <c r="O27" s="97" t="s">
        <v>27</v>
      </c>
      <c r="P27" s="97" t="s">
        <v>45</v>
      </c>
      <c r="R27" s="223">
        <v>16.600000000000001</v>
      </c>
      <c r="S27" s="111">
        <v>455</v>
      </c>
      <c r="T27" s="111">
        <v>456</v>
      </c>
      <c r="U27" s="111">
        <v>457</v>
      </c>
      <c r="V27" s="111">
        <v>458</v>
      </c>
      <c r="W27" s="226"/>
      <c r="X27" s="226"/>
      <c r="Y27" s="226"/>
      <c r="Z27" s="226"/>
      <c r="AA27" s="226"/>
      <c r="AB27" s="226"/>
      <c r="AC27" s="226"/>
      <c r="AD27" s="226"/>
      <c r="AE27" s="112">
        <v>1300</v>
      </c>
    </row>
    <row r="28" spans="1:32" ht="20.100000000000001" customHeight="1" x14ac:dyDescent="0.25">
      <c r="A28" s="163">
        <v>375</v>
      </c>
      <c r="B28" s="164">
        <v>13.8</v>
      </c>
      <c r="C28" s="165">
        <f t="shared" si="0"/>
        <v>83.333333333333329</v>
      </c>
      <c r="D28" s="166">
        <v>1150</v>
      </c>
      <c r="E28" s="67"/>
      <c r="F28" s="109">
        <v>10</v>
      </c>
      <c r="G28" s="110">
        <v>15.1</v>
      </c>
      <c r="H28" s="111">
        <f t="shared" si="1"/>
        <v>66.225165562913915</v>
      </c>
      <c r="I28" s="112">
        <v>1000</v>
      </c>
      <c r="K28" s="357" t="s">
        <v>23</v>
      </c>
      <c r="L28" s="98" t="s">
        <v>2</v>
      </c>
      <c r="M28" s="123">
        <v>76</v>
      </c>
      <c r="N28" s="123">
        <v>47</v>
      </c>
      <c r="O28" s="150">
        <f>M28+N28</f>
        <v>123</v>
      </c>
      <c r="P28" s="360">
        <f>O28+O29+O30+O32+O33</f>
        <v>492</v>
      </c>
      <c r="R28" s="223" t="s">
        <v>55</v>
      </c>
      <c r="S28" s="111">
        <v>362</v>
      </c>
      <c r="T28" s="111">
        <v>459</v>
      </c>
      <c r="U28" s="111">
        <v>264</v>
      </c>
      <c r="V28" s="226"/>
      <c r="W28" s="226"/>
      <c r="X28" s="226"/>
      <c r="Y28" s="226"/>
      <c r="Z28" s="226"/>
      <c r="AA28" s="226"/>
      <c r="AB28" s="226"/>
      <c r="AC28" s="226"/>
      <c r="AD28" s="226"/>
      <c r="AE28" s="112">
        <v>1350</v>
      </c>
    </row>
    <row r="29" spans="1:32" ht="20.100000000000001" customHeight="1" x14ac:dyDescent="0.25">
      <c r="A29" s="163">
        <v>469</v>
      </c>
      <c r="B29" s="164">
        <v>13.8</v>
      </c>
      <c r="C29" s="165">
        <f t="shared" si="0"/>
        <v>83.333333333333329</v>
      </c>
      <c r="D29" s="166">
        <v>1150</v>
      </c>
      <c r="E29" s="67"/>
      <c r="F29" s="109">
        <v>11</v>
      </c>
      <c r="G29" s="110">
        <v>17.399999999999999</v>
      </c>
      <c r="H29" s="111">
        <f t="shared" si="1"/>
        <v>63.218390804597703</v>
      </c>
      <c r="I29" s="112">
        <v>1100</v>
      </c>
      <c r="K29" s="358"/>
      <c r="L29" s="96" t="s">
        <v>20</v>
      </c>
      <c r="M29" s="124">
        <v>47</v>
      </c>
      <c r="N29" s="124">
        <v>104</v>
      </c>
      <c r="O29" s="57">
        <f t="shared" ref="O29:O30" si="2">M29+N29</f>
        <v>151</v>
      </c>
      <c r="P29" s="361"/>
      <c r="R29" s="223">
        <v>18.399999999999999</v>
      </c>
      <c r="S29" s="223">
        <v>283</v>
      </c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112">
        <v>1400</v>
      </c>
    </row>
    <row r="30" spans="1:32" ht="20.100000000000001" customHeight="1" x14ac:dyDescent="0.25">
      <c r="A30" s="163">
        <v>472</v>
      </c>
      <c r="B30" s="164">
        <v>13.8</v>
      </c>
      <c r="C30" s="165">
        <f t="shared" si="0"/>
        <v>83.333333333333329</v>
      </c>
      <c r="D30" s="166">
        <v>1150</v>
      </c>
      <c r="E30" s="67"/>
      <c r="F30" s="109">
        <v>12</v>
      </c>
      <c r="G30" s="110">
        <v>14.2</v>
      </c>
      <c r="H30" s="111">
        <f t="shared" si="1"/>
        <v>66.901408450704224</v>
      </c>
      <c r="I30" s="112">
        <v>950</v>
      </c>
      <c r="K30" s="358"/>
      <c r="L30" s="96" t="s">
        <v>29</v>
      </c>
      <c r="M30" s="124">
        <v>52</v>
      </c>
      <c r="N30" s="124">
        <v>23</v>
      </c>
      <c r="O30" s="57">
        <f t="shared" si="2"/>
        <v>75</v>
      </c>
      <c r="P30" s="361"/>
      <c r="R30" s="443" t="str">
        <f>A97</f>
        <v>КАТЕГОРИЯ "B" ОДНОМЕСТНАЯ ПАРКОВКА</v>
      </c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5"/>
    </row>
    <row r="31" spans="1:32" ht="20.100000000000001" customHeight="1" thickBot="1" x14ac:dyDescent="0.3">
      <c r="A31" s="175">
        <v>315</v>
      </c>
      <c r="B31" s="176">
        <v>14.1</v>
      </c>
      <c r="C31" s="177">
        <f t="shared" si="0"/>
        <v>85.106382978723403</v>
      </c>
      <c r="D31" s="178">
        <v>1200</v>
      </c>
      <c r="E31" s="68"/>
      <c r="F31" s="109">
        <v>13</v>
      </c>
      <c r="G31" s="110">
        <v>14.2</v>
      </c>
      <c r="H31" s="111">
        <f t="shared" si="1"/>
        <v>66.901408450704224</v>
      </c>
      <c r="I31" s="112">
        <v>950</v>
      </c>
      <c r="K31" s="359"/>
      <c r="L31" s="99" t="s">
        <v>34</v>
      </c>
      <c r="M31" s="100">
        <v>175</v>
      </c>
      <c r="N31" s="100">
        <v>174</v>
      </c>
      <c r="O31" s="151">
        <f>M31+N31</f>
        <v>349</v>
      </c>
      <c r="P31" s="361"/>
      <c r="R31" s="223" t="s">
        <v>56</v>
      </c>
      <c r="S31" s="111">
        <v>405</v>
      </c>
      <c r="T31" s="111">
        <v>406</v>
      </c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112">
        <v>1050</v>
      </c>
    </row>
    <row r="32" spans="1:32" ht="20.100000000000001" customHeight="1" x14ac:dyDescent="0.25">
      <c r="A32" s="175">
        <v>316</v>
      </c>
      <c r="B32" s="176">
        <v>14.1</v>
      </c>
      <c r="C32" s="177">
        <f t="shared" si="0"/>
        <v>85.106382978723403</v>
      </c>
      <c r="D32" s="178">
        <v>1200</v>
      </c>
      <c r="E32" s="68"/>
      <c r="F32" s="109">
        <v>14</v>
      </c>
      <c r="G32" s="110">
        <v>14.2</v>
      </c>
      <c r="H32" s="111">
        <f t="shared" si="1"/>
        <v>66.901408450704224</v>
      </c>
      <c r="I32" s="112">
        <v>950</v>
      </c>
      <c r="K32" s="363" t="s">
        <v>24</v>
      </c>
      <c r="L32" s="364"/>
      <c r="M32" s="125" t="s">
        <v>39</v>
      </c>
      <c r="N32" s="125" t="s">
        <v>40</v>
      </c>
      <c r="O32" s="152">
        <f>30*2+38*2</f>
        <v>136</v>
      </c>
      <c r="P32" s="361"/>
      <c r="R32" s="446" t="s">
        <v>53</v>
      </c>
      <c r="S32" s="111">
        <v>321</v>
      </c>
      <c r="T32" s="111">
        <v>322</v>
      </c>
      <c r="U32" s="111">
        <v>323</v>
      </c>
      <c r="V32" s="111">
        <v>324</v>
      </c>
      <c r="W32" s="111">
        <v>325</v>
      </c>
      <c r="X32" s="111">
        <v>334</v>
      </c>
      <c r="Y32" s="111">
        <v>335</v>
      </c>
      <c r="Z32" s="111">
        <v>336</v>
      </c>
      <c r="AA32" s="111">
        <v>337</v>
      </c>
      <c r="AB32" s="111">
        <v>338</v>
      </c>
      <c r="AC32" s="111">
        <v>308</v>
      </c>
      <c r="AD32" s="111">
        <v>309</v>
      </c>
      <c r="AE32" s="449">
        <v>1100</v>
      </c>
    </row>
    <row r="33" spans="1:31" ht="20.100000000000001" customHeight="1" thickBot="1" x14ac:dyDescent="0.3">
      <c r="A33" s="175">
        <v>317</v>
      </c>
      <c r="B33" s="176">
        <v>14.1</v>
      </c>
      <c r="C33" s="177">
        <f t="shared" si="0"/>
        <v>85.106382978723403</v>
      </c>
      <c r="D33" s="178">
        <v>1200</v>
      </c>
      <c r="E33" s="68"/>
      <c r="F33" s="109">
        <v>15</v>
      </c>
      <c r="G33" s="110">
        <v>14.2</v>
      </c>
      <c r="H33" s="111">
        <f t="shared" si="1"/>
        <v>66.901408450704224</v>
      </c>
      <c r="I33" s="112">
        <v>950</v>
      </c>
      <c r="K33" s="365" t="s">
        <v>31</v>
      </c>
      <c r="L33" s="366"/>
      <c r="M33" s="126">
        <v>4</v>
      </c>
      <c r="N33" s="126">
        <v>3</v>
      </c>
      <c r="O33" s="153">
        <f t="shared" ref="O33" si="3">M33+N33</f>
        <v>7</v>
      </c>
      <c r="P33" s="362"/>
      <c r="R33" s="447"/>
      <c r="S33" s="111">
        <v>310</v>
      </c>
      <c r="T33" s="111">
        <v>311</v>
      </c>
      <c r="U33" s="111">
        <v>312</v>
      </c>
      <c r="V33" s="111">
        <v>313</v>
      </c>
      <c r="W33" s="111">
        <v>351</v>
      </c>
      <c r="X33" s="111">
        <v>352</v>
      </c>
      <c r="Y33" s="111">
        <v>353</v>
      </c>
      <c r="Z33" s="111">
        <v>354</v>
      </c>
      <c r="AA33" s="111">
        <v>355</v>
      </c>
      <c r="AB33" s="111">
        <v>407</v>
      </c>
      <c r="AC33" s="111">
        <v>408</v>
      </c>
      <c r="AD33" s="111">
        <v>461</v>
      </c>
      <c r="AE33" s="343"/>
    </row>
    <row r="34" spans="1:31" ht="20.100000000000001" customHeight="1" x14ac:dyDescent="0.25">
      <c r="A34" s="175">
        <v>318</v>
      </c>
      <c r="B34" s="176">
        <v>14.1</v>
      </c>
      <c r="C34" s="177">
        <f t="shared" si="0"/>
        <v>85.106382978723403</v>
      </c>
      <c r="D34" s="178">
        <v>1200</v>
      </c>
      <c r="E34" s="68"/>
      <c r="F34" s="109">
        <v>16</v>
      </c>
      <c r="G34" s="110">
        <v>14.2</v>
      </c>
      <c r="H34" s="111">
        <f t="shared" si="1"/>
        <v>66.901408450704224</v>
      </c>
      <c r="I34" s="112">
        <v>950</v>
      </c>
      <c r="L34" s="127"/>
      <c r="M34" s="118"/>
      <c r="N34" s="116"/>
      <c r="O34" s="56"/>
      <c r="R34" s="448"/>
      <c r="S34" s="111">
        <v>462</v>
      </c>
      <c r="T34" s="111">
        <v>463</v>
      </c>
      <c r="U34" s="111">
        <v>464</v>
      </c>
      <c r="V34" s="111">
        <v>465</v>
      </c>
      <c r="W34" s="111">
        <v>466</v>
      </c>
      <c r="X34" s="111">
        <v>486</v>
      </c>
      <c r="Y34" s="111">
        <v>487</v>
      </c>
      <c r="Z34" s="111">
        <v>488</v>
      </c>
      <c r="AA34" s="111">
        <v>489</v>
      </c>
      <c r="AB34" s="111">
        <v>490</v>
      </c>
      <c r="AC34" s="111">
        <v>491</v>
      </c>
      <c r="AD34" s="111">
        <v>492</v>
      </c>
      <c r="AE34" s="450"/>
    </row>
    <row r="35" spans="1:31" ht="20.100000000000001" customHeight="1" x14ac:dyDescent="0.25">
      <c r="A35" s="175">
        <v>319</v>
      </c>
      <c r="B35" s="176">
        <v>14.1</v>
      </c>
      <c r="C35" s="177">
        <f t="shared" si="0"/>
        <v>85.106382978723403</v>
      </c>
      <c r="D35" s="178">
        <v>1200</v>
      </c>
      <c r="E35" s="68"/>
      <c r="F35" s="109">
        <v>17</v>
      </c>
      <c r="G35" s="110">
        <v>15.1</v>
      </c>
      <c r="H35" s="111">
        <f t="shared" si="1"/>
        <v>66.225165562913915</v>
      </c>
      <c r="I35" s="112">
        <v>1000</v>
      </c>
      <c r="R35" s="110">
        <v>15.3</v>
      </c>
      <c r="S35" s="111">
        <v>485</v>
      </c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112">
        <v>1150</v>
      </c>
    </row>
    <row r="36" spans="1:31" ht="20.100000000000001" customHeight="1" x14ac:dyDescent="0.25">
      <c r="A36" s="175">
        <v>320</v>
      </c>
      <c r="B36" s="176">
        <v>14.1</v>
      </c>
      <c r="C36" s="177">
        <f t="shared" si="0"/>
        <v>85.106382978723403</v>
      </c>
      <c r="D36" s="178">
        <v>1200</v>
      </c>
      <c r="E36" s="68"/>
      <c r="F36" s="109">
        <v>18</v>
      </c>
      <c r="G36" s="110">
        <v>14.7</v>
      </c>
      <c r="H36" s="111">
        <f t="shared" si="1"/>
        <v>64.625850340136054</v>
      </c>
      <c r="I36" s="112">
        <v>950</v>
      </c>
      <c r="R36" s="223" t="s">
        <v>57</v>
      </c>
      <c r="S36" s="111">
        <v>326</v>
      </c>
      <c r="T36" s="111">
        <v>339</v>
      </c>
      <c r="U36" s="111">
        <v>356</v>
      </c>
      <c r="V36" s="111">
        <v>443</v>
      </c>
      <c r="W36" s="226"/>
      <c r="X36" s="226"/>
      <c r="Y36" s="226"/>
      <c r="Z36" s="226"/>
      <c r="AA36" s="226"/>
      <c r="AB36" s="226"/>
      <c r="AC36" s="226"/>
      <c r="AD36" s="226"/>
      <c r="AE36" s="112">
        <v>1200</v>
      </c>
    </row>
    <row r="37" spans="1:31" ht="20.100000000000001" customHeight="1" x14ac:dyDescent="0.25">
      <c r="A37" s="175">
        <v>328</v>
      </c>
      <c r="B37" s="176">
        <v>14.1</v>
      </c>
      <c r="C37" s="177">
        <f t="shared" si="0"/>
        <v>85.106382978723403</v>
      </c>
      <c r="D37" s="178">
        <v>1200</v>
      </c>
      <c r="E37" s="68"/>
      <c r="F37" s="109">
        <v>19</v>
      </c>
      <c r="G37" s="110">
        <v>16.899999999999999</v>
      </c>
      <c r="H37" s="111">
        <f t="shared" si="1"/>
        <v>62.130177514792905</v>
      </c>
      <c r="I37" s="112">
        <v>1050</v>
      </c>
      <c r="R37" s="223" t="s">
        <v>58</v>
      </c>
      <c r="S37" s="111">
        <v>460</v>
      </c>
      <c r="T37" s="111">
        <v>442</v>
      </c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112">
        <v>1300</v>
      </c>
    </row>
    <row r="38" spans="1:31" ht="20.100000000000001" customHeight="1" x14ac:dyDescent="0.25">
      <c r="A38" s="175">
        <v>329</v>
      </c>
      <c r="B38" s="176">
        <v>14.1</v>
      </c>
      <c r="C38" s="177">
        <f t="shared" si="0"/>
        <v>85.106382978723403</v>
      </c>
      <c r="D38" s="178">
        <v>1200</v>
      </c>
      <c r="E38" s="67"/>
      <c r="F38" s="109">
        <v>20</v>
      </c>
      <c r="G38" s="110">
        <v>14.3</v>
      </c>
      <c r="H38" s="111">
        <f t="shared" si="1"/>
        <v>66.433566433566426</v>
      </c>
      <c r="I38" s="112">
        <v>950</v>
      </c>
      <c r="R38" s="223" t="s">
        <v>59</v>
      </c>
      <c r="S38" s="226">
        <v>409</v>
      </c>
      <c r="T38" s="226">
        <v>484</v>
      </c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112">
        <v>1350</v>
      </c>
    </row>
    <row r="39" spans="1:31" ht="20.100000000000001" customHeight="1" x14ac:dyDescent="0.25">
      <c r="A39" s="175">
        <v>330</v>
      </c>
      <c r="B39" s="176">
        <v>14.1</v>
      </c>
      <c r="C39" s="177">
        <f t="shared" si="0"/>
        <v>85.106382978723403</v>
      </c>
      <c r="D39" s="178">
        <v>1200</v>
      </c>
      <c r="E39" s="67"/>
      <c r="F39" s="109">
        <v>21</v>
      </c>
      <c r="G39" s="110">
        <v>14.7</v>
      </c>
      <c r="H39" s="111">
        <f t="shared" si="1"/>
        <v>64.625850340136054</v>
      </c>
      <c r="I39" s="112">
        <v>950</v>
      </c>
      <c r="R39" s="451" t="s">
        <v>43</v>
      </c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</row>
    <row r="40" spans="1:31" ht="20.100000000000001" customHeight="1" x14ac:dyDescent="0.25">
      <c r="A40" s="175">
        <v>331</v>
      </c>
      <c r="B40" s="176">
        <v>14.1</v>
      </c>
      <c r="C40" s="177">
        <f t="shared" si="0"/>
        <v>85.106382978723403</v>
      </c>
      <c r="D40" s="178">
        <v>1200</v>
      </c>
      <c r="E40" s="67"/>
      <c r="F40" s="109">
        <v>22</v>
      </c>
      <c r="G40" s="110">
        <v>14.2</v>
      </c>
      <c r="H40" s="111">
        <f t="shared" si="1"/>
        <v>66.901408450704224</v>
      </c>
      <c r="I40" s="112">
        <v>950</v>
      </c>
      <c r="R40" s="209">
        <v>13.8</v>
      </c>
      <c r="S40" s="111">
        <v>403</v>
      </c>
      <c r="T40" s="111">
        <v>482</v>
      </c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112">
        <v>950</v>
      </c>
    </row>
    <row r="41" spans="1:31" ht="20.100000000000001" customHeight="1" x14ac:dyDescent="0.25">
      <c r="A41" s="175">
        <v>332</v>
      </c>
      <c r="B41" s="176">
        <v>14.1</v>
      </c>
      <c r="C41" s="177">
        <f t="shared" si="0"/>
        <v>85.106382978723403</v>
      </c>
      <c r="D41" s="178">
        <v>1200</v>
      </c>
      <c r="E41" s="67"/>
      <c r="F41" s="109">
        <v>23</v>
      </c>
      <c r="G41" s="110">
        <v>14.2</v>
      </c>
      <c r="H41" s="111">
        <f t="shared" si="1"/>
        <v>66.901408450704224</v>
      </c>
      <c r="I41" s="112">
        <v>950</v>
      </c>
      <c r="R41" s="452" t="s">
        <v>60</v>
      </c>
      <c r="S41" s="111">
        <v>289</v>
      </c>
      <c r="T41" s="111">
        <v>290</v>
      </c>
      <c r="U41" s="111">
        <v>291</v>
      </c>
      <c r="V41" s="111">
        <v>266</v>
      </c>
      <c r="W41" s="111">
        <v>267</v>
      </c>
      <c r="X41" s="111">
        <v>268</v>
      </c>
      <c r="Y41" s="111">
        <v>269</v>
      </c>
      <c r="Z41" s="111">
        <v>271</v>
      </c>
      <c r="AA41" s="111">
        <v>285</v>
      </c>
      <c r="AB41" s="111">
        <v>286</v>
      </c>
      <c r="AC41" s="111">
        <v>287</v>
      </c>
      <c r="AD41" s="111">
        <v>288</v>
      </c>
      <c r="AE41" s="338">
        <v>1000</v>
      </c>
    </row>
    <row r="42" spans="1:31" ht="20.100000000000001" customHeight="1" x14ac:dyDescent="0.25">
      <c r="A42" s="175">
        <v>333</v>
      </c>
      <c r="B42" s="176">
        <v>14.1</v>
      </c>
      <c r="C42" s="177">
        <f t="shared" si="0"/>
        <v>85.106382978723403</v>
      </c>
      <c r="D42" s="178">
        <v>1200</v>
      </c>
      <c r="E42" s="67"/>
      <c r="F42" s="109">
        <v>24</v>
      </c>
      <c r="G42" s="110">
        <v>14.2</v>
      </c>
      <c r="H42" s="111">
        <f t="shared" si="1"/>
        <v>66.901408450704224</v>
      </c>
      <c r="I42" s="112">
        <v>950</v>
      </c>
      <c r="R42" s="452"/>
      <c r="S42" s="111">
        <v>397</v>
      </c>
      <c r="T42" s="111">
        <v>398</v>
      </c>
      <c r="U42" s="111">
        <v>399</v>
      </c>
      <c r="V42" s="111">
        <v>400</v>
      </c>
      <c r="W42" s="111">
        <v>401</v>
      </c>
      <c r="X42" s="111">
        <v>402</v>
      </c>
      <c r="Y42" s="111">
        <v>474</v>
      </c>
      <c r="Z42" s="111">
        <v>476</v>
      </c>
      <c r="AA42" s="111">
        <v>477</v>
      </c>
      <c r="AB42" s="111">
        <v>478</v>
      </c>
      <c r="AC42" s="111">
        <v>479</v>
      </c>
      <c r="AD42" s="111">
        <v>480</v>
      </c>
      <c r="AE42" s="338"/>
    </row>
    <row r="43" spans="1:31" ht="20.100000000000001" customHeight="1" x14ac:dyDescent="0.25">
      <c r="A43" s="175">
        <v>256</v>
      </c>
      <c r="B43" s="176">
        <v>14.2</v>
      </c>
      <c r="C43" s="177">
        <f t="shared" si="0"/>
        <v>84.507042253521135</v>
      </c>
      <c r="D43" s="178">
        <v>1200</v>
      </c>
      <c r="E43" s="67"/>
      <c r="F43" s="109">
        <v>25</v>
      </c>
      <c r="G43" s="110">
        <v>14.2</v>
      </c>
      <c r="H43" s="111">
        <f t="shared" si="1"/>
        <v>66.901408450704224</v>
      </c>
      <c r="I43" s="112">
        <v>950</v>
      </c>
      <c r="R43" s="452"/>
      <c r="S43" s="111">
        <v>481</v>
      </c>
      <c r="T43" s="111">
        <v>293</v>
      </c>
      <c r="U43" s="111">
        <v>294</v>
      </c>
      <c r="V43" s="111">
        <v>295</v>
      </c>
      <c r="W43" s="111">
        <v>296</v>
      </c>
      <c r="X43" s="111">
        <v>297</v>
      </c>
      <c r="Y43" s="111">
        <v>298</v>
      </c>
      <c r="Z43" s="111">
        <v>340</v>
      </c>
      <c r="AA43" s="111">
        <v>341</v>
      </c>
      <c r="AB43" s="111">
        <v>342</v>
      </c>
      <c r="AC43" s="111">
        <v>343</v>
      </c>
      <c r="AD43" s="111">
        <v>390</v>
      </c>
      <c r="AE43" s="338"/>
    </row>
    <row r="44" spans="1:31" ht="20.100000000000001" customHeight="1" x14ac:dyDescent="0.25">
      <c r="A44" s="175">
        <v>257</v>
      </c>
      <c r="B44" s="176">
        <v>14.2</v>
      </c>
      <c r="C44" s="177">
        <f t="shared" si="0"/>
        <v>84.507042253521135</v>
      </c>
      <c r="D44" s="178">
        <v>1200</v>
      </c>
      <c r="E44" s="67"/>
      <c r="F44" s="109">
        <v>26</v>
      </c>
      <c r="G44" s="110">
        <v>14.2</v>
      </c>
      <c r="H44" s="111">
        <f t="shared" si="1"/>
        <v>66.901408450704224</v>
      </c>
      <c r="I44" s="112">
        <v>950</v>
      </c>
      <c r="R44" s="452"/>
      <c r="S44" s="111">
        <v>391</v>
      </c>
      <c r="T44" s="111">
        <v>392</v>
      </c>
      <c r="U44" s="111">
        <v>393</v>
      </c>
      <c r="V44" s="111">
        <v>394</v>
      </c>
      <c r="W44" s="111">
        <v>395</v>
      </c>
      <c r="X44" s="111">
        <v>440</v>
      </c>
      <c r="Y44" s="111">
        <v>396</v>
      </c>
      <c r="Z44" s="111">
        <v>292</v>
      </c>
      <c r="AA44" s="111">
        <v>299</v>
      </c>
      <c r="AB44" s="111">
        <v>473</v>
      </c>
      <c r="AC44" s="209">
        <v>475</v>
      </c>
      <c r="AD44" s="209"/>
      <c r="AE44" s="338"/>
    </row>
    <row r="45" spans="1:31" ht="20.100000000000001" customHeight="1" x14ac:dyDescent="0.25">
      <c r="A45" s="175">
        <v>258</v>
      </c>
      <c r="B45" s="176">
        <v>14.2</v>
      </c>
      <c r="C45" s="177">
        <f t="shared" si="0"/>
        <v>84.507042253521135</v>
      </c>
      <c r="D45" s="178">
        <v>1200</v>
      </c>
      <c r="E45" s="67"/>
      <c r="F45" s="109">
        <v>27</v>
      </c>
      <c r="G45" s="110">
        <v>14.2</v>
      </c>
      <c r="H45" s="111">
        <f t="shared" si="1"/>
        <v>66.901408450704224</v>
      </c>
      <c r="I45" s="112">
        <v>950</v>
      </c>
      <c r="R45" s="209" t="s">
        <v>61</v>
      </c>
      <c r="S45" s="111">
        <v>270</v>
      </c>
      <c r="T45" s="111">
        <v>441</v>
      </c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>
        <v>1050</v>
      </c>
    </row>
    <row r="46" spans="1:31" ht="20.100000000000001" customHeight="1" x14ac:dyDescent="0.25">
      <c r="A46" s="175">
        <v>259</v>
      </c>
      <c r="B46" s="176">
        <v>14.2</v>
      </c>
      <c r="C46" s="177">
        <f t="shared" si="0"/>
        <v>84.507042253521135</v>
      </c>
      <c r="D46" s="178">
        <v>1200</v>
      </c>
      <c r="E46" s="67"/>
      <c r="F46" s="109">
        <v>28</v>
      </c>
      <c r="G46" s="110">
        <v>14.2</v>
      </c>
      <c r="H46" s="111">
        <f t="shared" si="1"/>
        <v>66.901408450704224</v>
      </c>
      <c r="I46" s="112">
        <v>950</v>
      </c>
      <c r="R46" s="227">
        <v>16.3</v>
      </c>
      <c r="S46" s="111">
        <v>272</v>
      </c>
      <c r="T46" s="210"/>
      <c r="U46" s="210"/>
      <c r="V46" s="210"/>
      <c r="W46" s="210"/>
      <c r="X46" s="210"/>
      <c r="Y46" s="210"/>
      <c r="Z46" s="111"/>
      <c r="AA46" s="210"/>
      <c r="AB46" s="210"/>
      <c r="AC46" s="210"/>
      <c r="AD46" s="210"/>
      <c r="AE46" s="112">
        <v>1100</v>
      </c>
    </row>
    <row r="47" spans="1:31" ht="20.100000000000001" customHeight="1" x14ac:dyDescent="0.25">
      <c r="A47" s="175">
        <v>265</v>
      </c>
      <c r="B47" s="176">
        <v>14.2</v>
      </c>
      <c r="C47" s="177">
        <f t="shared" si="0"/>
        <v>84.507042253521135</v>
      </c>
      <c r="D47" s="178">
        <v>1200</v>
      </c>
      <c r="E47" s="67"/>
      <c r="F47" s="109">
        <v>29</v>
      </c>
      <c r="G47" s="110">
        <v>14.2</v>
      </c>
      <c r="H47" s="111">
        <f t="shared" si="1"/>
        <v>66.901408450704224</v>
      </c>
      <c r="I47" s="112">
        <v>950</v>
      </c>
      <c r="R47" s="442" t="s">
        <v>37</v>
      </c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</row>
    <row r="48" spans="1:31" ht="20.100000000000001" hidden="1" customHeight="1" x14ac:dyDescent="0.25">
      <c r="A48" s="175">
        <v>275</v>
      </c>
      <c r="B48" s="176">
        <v>14.2</v>
      </c>
      <c r="C48" s="177">
        <f t="shared" si="0"/>
        <v>84.507042253521135</v>
      </c>
      <c r="D48" s="178">
        <v>1200</v>
      </c>
      <c r="E48" s="67"/>
      <c r="F48" s="109">
        <v>30</v>
      </c>
      <c r="G48" s="110">
        <v>18.399999999999999</v>
      </c>
      <c r="H48" s="111">
        <f t="shared" si="1"/>
        <v>62.500000000000007</v>
      </c>
      <c r="I48" s="112">
        <v>1150</v>
      </c>
    </row>
    <row r="49" spans="1:9" ht="20.100000000000001" hidden="1" customHeight="1" x14ac:dyDescent="0.25">
      <c r="A49" s="175">
        <v>276</v>
      </c>
      <c r="B49" s="176">
        <v>14.2</v>
      </c>
      <c r="C49" s="177">
        <f t="shared" si="0"/>
        <v>84.507042253521135</v>
      </c>
      <c r="D49" s="178">
        <v>1200</v>
      </c>
      <c r="E49" s="67"/>
      <c r="F49" s="109">
        <v>31</v>
      </c>
      <c r="G49" s="110">
        <v>14.2</v>
      </c>
      <c r="H49" s="111">
        <f t="shared" si="1"/>
        <v>66.901408450704224</v>
      </c>
      <c r="I49" s="112">
        <v>950</v>
      </c>
    </row>
    <row r="50" spans="1:9" ht="20.100000000000001" hidden="1" customHeight="1" x14ac:dyDescent="0.25">
      <c r="A50" s="175">
        <v>277</v>
      </c>
      <c r="B50" s="176">
        <v>14.2</v>
      </c>
      <c r="C50" s="177">
        <f t="shared" si="0"/>
        <v>84.507042253521135</v>
      </c>
      <c r="D50" s="178">
        <v>1200</v>
      </c>
      <c r="E50" s="68"/>
      <c r="F50" s="109">
        <v>32</v>
      </c>
      <c r="G50" s="110">
        <v>14.2</v>
      </c>
      <c r="H50" s="111">
        <f t="shared" si="1"/>
        <v>66.901408450704224</v>
      </c>
      <c r="I50" s="112">
        <v>950</v>
      </c>
    </row>
    <row r="51" spans="1:9" ht="20.100000000000001" hidden="1" customHeight="1" x14ac:dyDescent="0.25">
      <c r="A51" s="175">
        <v>278</v>
      </c>
      <c r="B51" s="176">
        <v>14.2</v>
      </c>
      <c r="C51" s="177">
        <f t="shared" ref="C51:C82" si="4">D51/B51</f>
        <v>84.507042253521135</v>
      </c>
      <c r="D51" s="178">
        <v>1200</v>
      </c>
      <c r="E51" s="68"/>
      <c r="F51" s="109">
        <v>33</v>
      </c>
      <c r="G51" s="110">
        <v>14.2</v>
      </c>
      <c r="H51" s="111">
        <f t="shared" si="1"/>
        <v>66.901408450704224</v>
      </c>
      <c r="I51" s="112">
        <v>950</v>
      </c>
    </row>
    <row r="52" spans="1:9" ht="20.100000000000001" hidden="1" customHeight="1" x14ac:dyDescent="0.25">
      <c r="A52" s="175">
        <v>279</v>
      </c>
      <c r="B52" s="176">
        <v>14.2</v>
      </c>
      <c r="C52" s="177">
        <f t="shared" si="4"/>
        <v>84.507042253521135</v>
      </c>
      <c r="D52" s="178">
        <v>1200</v>
      </c>
      <c r="E52" s="68"/>
      <c r="F52" s="109">
        <v>34</v>
      </c>
      <c r="G52" s="110">
        <v>14.2</v>
      </c>
      <c r="H52" s="111">
        <f t="shared" si="1"/>
        <v>66.901408450704224</v>
      </c>
      <c r="I52" s="112">
        <v>950</v>
      </c>
    </row>
    <row r="53" spans="1:9" ht="20.100000000000001" hidden="1" customHeight="1" x14ac:dyDescent="0.25">
      <c r="A53" s="175">
        <v>280</v>
      </c>
      <c r="B53" s="176">
        <v>14.2</v>
      </c>
      <c r="C53" s="177">
        <f t="shared" si="4"/>
        <v>84.507042253521135</v>
      </c>
      <c r="D53" s="178">
        <v>1200</v>
      </c>
      <c r="E53" s="68"/>
      <c r="F53" s="109">
        <v>35</v>
      </c>
      <c r="G53" s="110">
        <v>14.2</v>
      </c>
      <c r="H53" s="111">
        <f t="shared" si="1"/>
        <v>66.901408450704224</v>
      </c>
      <c r="I53" s="112">
        <v>950</v>
      </c>
    </row>
    <row r="54" spans="1:9" ht="20.100000000000001" hidden="1" customHeight="1" x14ac:dyDescent="0.25">
      <c r="A54" s="175">
        <v>281</v>
      </c>
      <c r="B54" s="176">
        <v>14.2</v>
      </c>
      <c r="C54" s="177">
        <f t="shared" si="4"/>
        <v>84.507042253521135</v>
      </c>
      <c r="D54" s="178">
        <v>1200</v>
      </c>
      <c r="E54" s="68"/>
      <c r="F54" s="113">
        <v>36</v>
      </c>
      <c r="G54" s="106">
        <v>13.4</v>
      </c>
      <c r="H54" s="114">
        <f t="shared" si="1"/>
        <v>67.164179104477611</v>
      </c>
      <c r="I54" s="115">
        <v>900</v>
      </c>
    </row>
    <row r="55" spans="1:9" ht="20.100000000000001" hidden="1" customHeight="1" x14ac:dyDescent="0.25">
      <c r="A55" s="175">
        <v>282</v>
      </c>
      <c r="B55" s="176">
        <v>14.2</v>
      </c>
      <c r="C55" s="177">
        <f t="shared" si="4"/>
        <v>84.507042253521135</v>
      </c>
      <c r="D55" s="178">
        <v>1200</v>
      </c>
      <c r="E55" s="68"/>
      <c r="F55" s="105">
        <v>127</v>
      </c>
      <c r="G55" s="106">
        <v>13.3</v>
      </c>
      <c r="H55" s="107">
        <f t="shared" si="1"/>
        <v>67.669172932330824</v>
      </c>
      <c r="I55" s="108">
        <v>900</v>
      </c>
    </row>
    <row r="56" spans="1:9" ht="20.100000000000001" hidden="1" customHeight="1" x14ac:dyDescent="0.25">
      <c r="A56" s="175">
        <v>284</v>
      </c>
      <c r="B56" s="176">
        <v>14.2</v>
      </c>
      <c r="C56" s="177">
        <f t="shared" si="4"/>
        <v>84.507042253521135</v>
      </c>
      <c r="D56" s="178">
        <v>1200</v>
      </c>
      <c r="E56" s="68"/>
      <c r="F56" s="109">
        <v>128</v>
      </c>
      <c r="G56" s="110">
        <v>14.2</v>
      </c>
      <c r="H56" s="111">
        <f t="shared" si="1"/>
        <v>66.901408450704224</v>
      </c>
      <c r="I56" s="112">
        <v>950</v>
      </c>
    </row>
    <row r="57" spans="1:9" ht="20.100000000000001" hidden="1" customHeight="1" x14ac:dyDescent="0.25">
      <c r="A57" s="175">
        <v>302</v>
      </c>
      <c r="B57" s="176">
        <v>14.2</v>
      </c>
      <c r="C57" s="177">
        <f t="shared" si="4"/>
        <v>84.507042253521135</v>
      </c>
      <c r="D57" s="178">
        <v>1200</v>
      </c>
      <c r="E57" s="68"/>
      <c r="F57" s="109">
        <v>129</v>
      </c>
      <c r="G57" s="110">
        <v>14.2</v>
      </c>
      <c r="H57" s="111">
        <f t="shared" si="1"/>
        <v>66.901408450704224</v>
      </c>
      <c r="I57" s="112">
        <v>950</v>
      </c>
    </row>
    <row r="58" spans="1:9" ht="20.100000000000001" hidden="1" customHeight="1" x14ac:dyDescent="0.25">
      <c r="A58" s="175">
        <v>303</v>
      </c>
      <c r="B58" s="176">
        <v>14.2</v>
      </c>
      <c r="C58" s="177">
        <f t="shared" si="4"/>
        <v>84.507042253521135</v>
      </c>
      <c r="D58" s="178">
        <v>1200</v>
      </c>
      <c r="E58" s="68"/>
      <c r="F58" s="109">
        <v>142</v>
      </c>
      <c r="G58" s="110">
        <v>14.2</v>
      </c>
      <c r="H58" s="111">
        <f t="shared" si="1"/>
        <v>66.901408450704224</v>
      </c>
      <c r="I58" s="112">
        <v>950</v>
      </c>
    </row>
    <row r="59" spans="1:9" ht="20.100000000000001" hidden="1" customHeight="1" x14ac:dyDescent="0.25">
      <c r="A59" s="175">
        <v>304</v>
      </c>
      <c r="B59" s="176">
        <v>14.2</v>
      </c>
      <c r="C59" s="177">
        <f t="shared" si="4"/>
        <v>84.507042253521135</v>
      </c>
      <c r="D59" s="178">
        <v>1200</v>
      </c>
      <c r="E59" s="68"/>
      <c r="F59" s="109">
        <v>143</v>
      </c>
      <c r="G59" s="110">
        <v>14.2</v>
      </c>
      <c r="H59" s="111">
        <f t="shared" si="1"/>
        <v>66.901408450704224</v>
      </c>
      <c r="I59" s="112">
        <v>950</v>
      </c>
    </row>
    <row r="60" spans="1:9" ht="20.100000000000001" hidden="1" customHeight="1" x14ac:dyDescent="0.25">
      <c r="A60" s="175">
        <v>305</v>
      </c>
      <c r="B60" s="176">
        <v>14.2</v>
      </c>
      <c r="C60" s="177">
        <f t="shared" si="4"/>
        <v>84.507042253521135</v>
      </c>
      <c r="D60" s="178">
        <v>1200</v>
      </c>
      <c r="E60" s="68"/>
      <c r="F60" s="109">
        <v>144</v>
      </c>
      <c r="G60" s="110">
        <v>14.2</v>
      </c>
      <c r="H60" s="111">
        <f t="shared" si="1"/>
        <v>66.901408450704224</v>
      </c>
      <c r="I60" s="112">
        <v>950</v>
      </c>
    </row>
    <row r="61" spans="1:9" ht="20.100000000000001" hidden="1" customHeight="1" x14ac:dyDescent="0.25">
      <c r="A61" s="175">
        <v>306</v>
      </c>
      <c r="B61" s="176">
        <v>14.2</v>
      </c>
      <c r="C61" s="177">
        <f t="shared" si="4"/>
        <v>84.507042253521135</v>
      </c>
      <c r="D61" s="178">
        <v>1200</v>
      </c>
      <c r="E61" s="68"/>
      <c r="F61" s="109">
        <v>145</v>
      </c>
      <c r="G61" s="110">
        <v>13.4</v>
      </c>
      <c r="H61" s="111">
        <f t="shared" si="1"/>
        <v>67.164179104477611</v>
      </c>
      <c r="I61" s="112">
        <v>900</v>
      </c>
    </row>
    <row r="62" spans="1:9" ht="20.100000000000001" hidden="1" customHeight="1" x14ac:dyDescent="0.25">
      <c r="A62" s="175">
        <v>307</v>
      </c>
      <c r="B62" s="176">
        <v>14.2</v>
      </c>
      <c r="C62" s="177">
        <f t="shared" si="4"/>
        <v>84.507042253521135</v>
      </c>
      <c r="D62" s="178">
        <v>1200</v>
      </c>
      <c r="E62" s="68"/>
      <c r="F62" s="109">
        <v>200</v>
      </c>
      <c r="G62" s="110">
        <v>14.3</v>
      </c>
      <c r="H62" s="111">
        <f t="shared" si="1"/>
        <v>66.433566433566426</v>
      </c>
      <c r="I62" s="112">
        <v>950</v>
      </c>
    </row>
    <row r="63" spans="1:9" ht="20.100000000000001" hidden="1" customHeight="1" x14ac:dyDescent="0.25">
      <c r="A63" s="175">
        <v>345</v>
      </c>
      <c r="B63" s="176">
        <v>14.2</v>
      </c>
      <c r="C63" s="177">
        <f t="shared" si="4"/>
        <v>84.507042253521135</v>
      </c>
      <c r="D63" s="178">
        <v>1200</v>
      </c>
      <c r="E63" s="68"/>
      <c r="F63" s="109">
        <v>201</v>
      </c>
      <c r="G63" s="110">
        <v>15.2</v>
      </c>
      <c r="H63" s="111">
        <f t="shared" si="1"/>
        <v>65.789473684210535</v>
      </c>
      <c r="I63" s="112">
        <v>1000</v>
      </c>
    </row>
    <row r="64" spans="1:9" ht="20.100000000000001" hidden="1" customHeight="1" x14ac:dyDescent="0.25">
      <c r="A64" s="175">
        <v>346</v>
      </c>
      <c r="B64" s="176">
        <v>14.2</v>
      </c>
      <c r="C64" s="177">
        <f t="shared" si="4"/>
        <v>84.507042253521135</v>
      </c>
      <c r="D64" s="178">
        <v>1200</v>
      </c>
      <c r="E64" s="68"/>
      <c r="F64" s="193">
        <v>233</v>
      </c>
      <c r="G64" s="194">
        <v>14.1</v>
      </c>
      <c r="H64" s="195">
        <f t="shared" si="1"/>
        <v>67.37588652482269</v>
      </c>
      <c r="I64" s="196">
        <v>950</v>
      </c>
    </row>
    <row r="65" spans="1:9" ht="20.100000000000001" hidden="1" customHeight="1" x14ac:dyDescent="0.25">
      <c r="A65" s="175">
        <v>347</v>
      </c>
      <c r="B65" s="176">
        <v>14.2</v>
      </c>
      <c r="C65" s="177">
        <f t="shared" si="4"/>
        <v>84.507042253521135</v>
      </c>
      <c r="D65" s="178">
        <v>1200</v>
      </c>
      <c r="E65" s="68"/>
      <c r="F65" s="109">
        <v>234</v>
      </c>
      <c r="G65" s="110">
        <v>14.2</v>
      </c>
      <c r="H65" s="111">
        <f t="shared" si="1"/>
        <v>66.901408450704224</v>
      </c>
      <c r="I65" s="112">
        <v>950</v>
      </c>
    </row>
    <row r="66" spans="1:9" ht="20.100000000000001" hidden="1" customHeight="1" x14ac:dyDescent="0.25">
      <c r="A66" s="175">
        <v>348</v>
      </c>
      <c r="B66" s="176">
        <v>14.2</v>
      </c>
      <c r="C66" s="177">
        <f t="shared" si="4"/>
        <v>84.507042253521135</v>
      </c>
      <c r="D66" s="178">
        <v>1200</v>
      </c>
      <c r="E66" s="67"/>
      <c r="I66" s="116"/>
    </row>
    <row r="67" spans="1:9" ht="20.100000000000001" hidden="1" customHeight="1" x14ac:dyDescent="0.25">
      <c r="A67" s="175">
        <v>349</v>
      </c>
      <c r="B67" s="176">
        <v>14.2</v>
      </c>
      <c r="C67" s="177">
        <f t="shared" si="4"/>
        <v>84.507042253521135</v>
      </c>
      <c r="D67" s="178">
        <v>1200</v>
      </c>
      <c r="E67" s="67"/>
      <c r="I67" s="116"/>
    </row>
    <row r="68" spans="1:9" ht="20.100000000000001" hidden="1" customHeight="1" x14ac:dyDescent="0.25">
      <c r="A68" s="175">
        <v>350</v>
      </c>
      <c r="B68" s="176">
        <v>14.2</v>
      </c>
      <c r="C68" s="177">
        <f t="shared" si="4"/>
        <v>84.507042253521135</v>
      </c>
      <c r="D68" s="178">
        <v>1200</v>
      </c>
      <c r="E68" s="67"/>
    </row>
    <row r="69" spans="1:9" ht="20.100000000000001" hidden="1" customHeight="1" x14ac:dyDescent="0.25">
      <c r="A69" s="175">
        <v>360</v>
      </c>
      <c r="B69" s="176">
        <v>14.2</v>
      </c>
      <c r="C69" s="177">
        <f t="shared" si="4"/>
        <v>84.507042253521135</v>
      </c>
      <c r="D69" s="178">
        <v>1200</v>
      </c>
      <c r="E69" s="67"/>
    </row>
    <row r="70" spans="1:9" ht="20.100000000000001" hidden="1" customHeight="1" x14ac:dyDescent="0.25">
      <c r="A70" s="175">
        <v>361</v>
      </c>
      <c r="B70" s="176">
        <v>14.2</v>
      </c>
      <c r="C70" s="177">
        <f t="shared" si="4"/>
        <v>84.507042253521135</v>
      </c>
      <c r="D70" s="178">
        <v>1200</v>
      </c>
      <c r="E70" s="67"/>
    </row>
    <row r="71" spans="1:9" ht="20.100000000000001" hidden="1" customHeight="1" x14ac:dyDescent="0.25">
      <c r="A71" s="197">
        <v>377</v>
      </c>
      <c r="B71" s="198">
        <v>14.2</v>
      </c>
      <c r="C71" s="199">
        <f t="shared" si="4"/>
        <v>84.507042253521135</v>
      </c>
      <c r="D71" s="200">
        <v>1200</v>
      </c>
      <c r="E71" s="67"/>
    </row>
    <row r="72" spans="1:9" ht="20.100000000000001" hidden="1" customHeight="1" x14ac:dyDescent="0.25">
      <c r="A72" s="175">
        <v>254</v>
      </c>
      <c r="B72" s="176">
        <v>14.3</v>
      </c>
      <c r="C72" s="177">
        <f t="shared" si="4"/>
        <v>83.916083916083906</v>
      </c>
      <c r="D72" s="178">
        <v>1200</v>
      </c>
      <c r="E72" s="67"/>
    </row>
    <row r="73" spans="1:9" ht="20.100000000000001" hidden="1" customHeight="1" x14ac:dyDescent="0.25">
      <c r="A73" s="175">
        <v>273</v>
      </c>
      <c r="B73" s="176">
        <v>14.3</v>
      </c>
      <c r="C73" s="177">
        <f t="shared" si="4"/>
        <v>83.916083916083906</v>
      </c>
      <c r="D73" s="178">
        <v>1200</v>
      </c>
      <c r="E73" s="67"/>
    </row>
    <row r="74" spans="1:9" ht="20.100000000000001" hidden="1" customHeight="1" x14ac:dyDescent="0.25">
      <c r="A74" s="175">
        <v>364</v>
      </c>
      <c r="B74" s="176">
        <v>14.3</v>
      </c>
      <c r="C74" s="177">
        <f t="shared" si="4"/>
        <v>83.916083916083906</v>
      </c>
      <c r="D74" s="178">
        <v>1200</v>
      </c>
      <c r="E74" s="67"/>
    </row>
    <row r="75" spans="1:9" ht="20.100000000000001" hidden="1" customHeight="1" x14ac:dyDescent="0.25">
      <c r="A75" s="175">
        <v>365</v>
      </c>
      <c r="B75" s="176">
        <v>14.3</v>
      </c>
      <c r="C75" s="177">
        <f t="shared" si="4"/>
        <v>83.916083916083906</v>
      </c>
      <c r="D75" s="178">
        <v>1200</v>
      </c>
      <c r="E75" s="67"/>
    </row>
    <row r="76" spans="1:9" ht="20.100000000000001" hidden="1" customHeight="1" x14ac:dyDescent="0.25">
      <c r="A76" s="175">
        <v>255</v>
      </c>
      <c r="B76" s="176">
        <v>14.7</v>
      </c>
      <c r="C76" s="177">
        <f t="shared" si="4"/>
        <v>81.632653061224488</v>
      </c>
      <c r="D76" s="178">
        <v>1200</v>
      </c>
      <c r="E76" s="67"/>
    </row>
    <row r="77" spans="1:9" ht="20.100000000000001" hidden="1" customHeight="1" x14ac:dyDescent="0.25">
      <c r="A77" s="175">
        <v>274</v>
      </c>
      <c r="B77" s="176">
        <v>14.7</v>
      </c>
      <c r="C77" s="177">
        <f t="shared" si="4"/>
        <v>81.632653061224488</v>
      </c>
      <c r="D77" s="178">
        <v>1200</v>
      </c>
      <c r="E77" s="67"/>
    </row>
    <row r="78" spans="1:9" ht="20.100000000000001" hidden="1" customHeight="1" x14ac:dyDescent="0.25">
      <c r="A78" s="175">
        <v>301</v>
      </c>
      <c r="B78" s="176">
        <v>14.8</v>
      </c>
      <c r="C78" s="177">
        <f t="shared" si="4"/>
        <v>81.081081081081081</v>
      </c>
      <c r="D78" s="178">
        <v>1200</v>
      </c>
      <c r="E78" s="67"/>
    </row>
    <row r="79" spans="1:9" ht="20.100000000000001" hidden="1" customHeight="1" x14ac:dyDescent="0.25">
      <c r="A79" s="175">
        <v>314</v>
      </c>
      <c r="B79" s="176">
        <v>14.8</v>
      </c>
      <c r="C79" s="177">
        <f t="shared" si="4"/>
        <v>81.081081081081081</v>
      </c>
      <c r="D79" s="178">
        <v>1200</v>
      </c>
      <c r="E79" s="67"/>
    </row>
    <row r="80" spans="1:9" ht="20.100000000000001" hidden="1" customHeight="1" x14ac:dyDescent="0.25">
      <c r="A80" s="175">
        <v>327</v>
      </c>
      <c r="B80" s="176">
        <v>14.8</v>
      </c>
      <c r="C80" s="177">
        <f t="shared" si="4"/>
        <v>81.081081081081081</v>
      </c>
      <c r="D80" s="178">
        <v>1200</v>
      </c>
      <c r="E80" s="67"/>
    </row>
    <row r="81" spans="1:9" ht="20.100000000000001" hidden="1" customHeight="1" x14ac:dyDescent="0.25">
      <c r="A81" s="175">
        <v>344</v>
      </c>
      <c r="B81" s="176">
        <v>14.8</v>
      </c>
      <c r="C81" s="177">
        <f t="shared" si="4"/>
        <v>81.081081081081081</v>
      </c>
      <c r="D81" s="178">
        <v>1200</v>
      </c>
      <c r="E81" s="67"/>
    </row>
    <row r="82" spans="1:9" ht="20.100000000000001" hidden="1" customHeight="1" x14ac:dyDescent="0.25">
      <c r="A82" s="179">
        <v>262</v>
      </c>
      <c r="B82" s="180">
        <v>15.1</v>
      </c>
      <c r="C82" s="181">
        <f t="shared" si="4"/>
        <v>82.78145695364239</v>
      </c>
      <c r="D82" s="182">
        <v>1250</v>
      </c>
      <c r="E82" s="67"/>
    </row>
    <row r="83" spans="1:9" ht="20.100000000000001" hidden="1" customHeight="1" x14ac:dyDescent="0.25">
      <c r="A83" s="179">
        <v>263</v>
      </c>
      <c r="B83" s="180">
        <v>15.1</v>
      </c>
      <c r="C83" s="181">
        <f t="shared" ref="C83:C94" si="5">D83/B83</f>
        <v>82.78145695364239</v>
      </c>
      <c r="D83" s="182">
        <v>1250</v>
      </c>
      <c r="E83" s="67"/>
    </row>
    <row r="84" spans="1:9" ht="20.100000000000001" hidden="1" customHeight="1" x14ac:dyDescent="0.25">
      <c r="A84" s="179">
        <v>454</v>
      </c>
      <c r="B84" s="180">
        <v>15.5</v>
      </c>
      <c r="C84" s="181">
        <f t="shared" si="5"/>
        <v>80.645161290322577</v>
      </c>
      <c r="D84" s="182">
        <v>1250</v>
      </c>
      <c r="E84" s="67"/>
    </row>
    <row r="85" spans="1:9" ht="20.100000000000001" hidden="1" customHeight="1" x14ac:dyDescent="0.25">
      <c r="A85" s="179">
        <v>467</v>
      </c>
      <c r="B85" s="180">
        <v>15.8</v>
      </c>
      <c r="C85" s="181">
        <f t="shared" si="5"/>
        <v>79.113924050632903</v>
      </c>
      <c r="D85" s="182">
        <v>1250</v>
      </c>
      <c r="E85" s="67"/>
    </row>
    <row r="86" spans="1:9" ht="20.100000000000001" hidden="1" customHeight="1" x14ac:dyDescent="0.25">
      <c r="A86" s="179">
        <v>468</v>
      </c>
      <c r="B86" s="180">
        <v>15.9</v>
      </c>
      <c r="C86" s="181">
        <f t="shared" si="5"/>
        <v>78.616352201257854</v>
      </c>
      <c r="D86" s="182">
        <v>1250</v>
      </c>
      <c r="E86" s="67"/>
      <c r="G86" s="55"/>
      <c r="I86" s="55"/>
    </row>
    <row r="87" spans="1:9" ht="20.100000000000001" hidden="1" customHeight="1" x14ac:dyDescent="0.25">
      <c r="A87" s="183">
        <v>455</v>
      </c>
      <c r="B87" s="184">
        <v>16.600000000000001</v>
      </c>
      <c r="C87" s="185">
        <f t="shared" si="5"/>
        <v>78.313253012048193</v>
      </c>
      <c r="D87" s="186">
        <v>1300</v>
      </c>
      <c r="E87" s="67"/>
      <c r="G87" s="55"/>
      <c r="I87" s="55"/>
    </row>
    <row r="88" spans="1:9" ht="20.100000000000001" hidden="1" customHeight="1" x14ac:dyDescent="0.25">
      <c r="A88" s="183">
        <v>456</v>
      </c>
      <c r="B88" s="184">
        <v>16.600000000000001</v>
      </c>
      <c r="C88" s="185">
        <f t="shared" si="5"/>
        <v>78.313253012048193</v>
      </c>
      <c r="D88" s="186">
        <v>1300</v>
      </c>
      <c r="E88" s="67"/>
      <c r="G88" s="55"/>
      <c r="I88" s="55"/>
    </row>
    <row r="89" spans="1:9" ht="20.100000000000001" hidden="1" customHeight="1" x14ac:dyDescent="0.25">
      <c r="A89" s="183">
        <v>457</v>
      </c>
      <c r="B89" s="184">
        <v>16.600000000000001</v>
      </c>
      <c r="C89" s="185">
        <f t="shared" si="5"/>
        <v>78.313253012048193</v>
      </c>
      <c r="D89" s="186">
        <v>1300</v>
      </c>
      <c r="E89" s="67"/>
      <c r="I89" s="116"/>
    </row>
    <row r="90" spans="1:9" ht="20.100000000000001" hidden="1" customHeight="1" x14ac:dyDescent="0.25">
      <c r="A90" s="183">
        <v>458</v>
      </c>
      <c r="B90" s="184">
        <v>16.600000000000001</v>
      </c>
      <c r="C90" s="185">
        <f t="shared" si="5"/>
        <v>78.313253012048193</v>
      </c>
      <c r="D90" s="186">
        <v>1300</v>
      </c>
      <c r="E90" s="67"/>
      <c r="I90" s="116"/>
    </row>
    <row r="91" spans="1:9" ht="20.100000000000001" hidden="1" customHeight="1" x14ac:dyDescent="0.25">
      <c r="A91" s="205">
        <v>362</v>
      </c>
      <c r="B91" s="206">
        <v>17.100000000000001</v>
      </c>
      <c r="C91" s="207">
        <f t="shared" si="5"/>
        <v>78.94736842105263</v>
      </c>
      <c r="D91" s="208">
        <v>1350</v>
      </c>
      <c r="E91" s="67"/>
      <c r="I91" s="116"/>
    </row>
    <row r="92" spans="1:9" ht="20.100000000000001" hidden="1" customHeight="1" x14ac:dyDescent="0.25">
      <c r="A92" s="205">
        <v>459</v>
      </c>
      <c r="B92" s="206">
        <v>17.3</v>
      </c>
      <c r="C92" s="207">
        <f t="shared" si="5"/>
        <v>78.034682080924853</v>
      </c>
      <c r="D92" s="208">
        <v>1350</v>
      </c>
      <c r="E92" s="67"/>
      <c r="I92" s="116"/>
    </row>
    <row r="93" spans="1:9" ht="20.100000000000001" hidden="1" customHeight="1" x14ac:dyDescent="0.25">
      <c r="A93" s="205">
        <v>264</v>
      </c>
      <c r="B93" s="206">
        <v>17.399999999999999</v>
      </c>
      <c r="C93" s="207">
        <f t="shared" si="5"/>
        <v>77.58620689655173</v>
      </c>
      <c r="D93" s="208">
        <v>1350</v>
      </c>
      <c r="E93" s="67"/>
      <c r="I93" s="116"/>
    </row>
    <row r="94" spans="1:9" ht="20.100000000000001" hidden="1" customHeight="1" x14ac:dyDescent="0.25">
      <c r="A94" s="201">
        <v>283</v>
      </c>
      <c r="B94" s="202">
        <v>18.399999999999999</v>
      </c>
      <c r="C94" s="203">
        <f t="shared" si="5"/>
        <v>76.08695652173914</v>
      </c>
      <c r="D94" s="204">
        <v>1400</v>
      </c>
      <c r="E94" s="67"/>
      <c r="I94" s="116"/>
    </row>
    <row r="95" spans="1:9" ht="15" hidden="1" customHeight="1" x14ac:dyDescent="0.25">
      <c r="B95" s="128"/>
      <c r="C95" s="101"/>
      <c r="D95" s="128"/>
      <c r="E95" s="67"/>
      <c r="I95" s="116"/>
    </row>
    <row r="96" spans="1:9" hidden="1" x14ac:dyDescent="0.25">
      <c r="B96" s="128"/>
      <c r="C96" s="101"/>
      <c r="E96" s="67"/>
      <c r="I96" s="116"/>
    </row>
    <row r="97" spans="1:9" ht="21" hidden="1" x14ac:dyDescent="0.25">
      <c r="A97" s="367" t="s">
        <v>42</v>
      </c>
      <c r="B97" s="367"/>
      <c r="C97" s="367"/>
      <c r="D97" s="367"/>
      <c r="E97" s="367"/>
      <c r="F97" s="367"/>
      <c r="G97" s="367"/>
      <c r="H97" s="367"/>
      <c r="I97" s="367"/>
    </row>
    <row r="98" spans="1:9" ht="15.75" hidden="1" thickBot="1" x14ac:dyDescent="0.3">
      <c r="E98" s="67"/>
    </row>
    <row r="99" spans="1:9" ht="21.75" hidden="1" thickBot="1" x14ac:dyDescent="0.3">
      <c r="A99" s="368" t="s">
        <v>26</v>
      </c>
      <c r="B99" s="369"/>
      <c r="C99" s="369"/>
      <c r="D99" s="369"/>
      <c r="E99" s="67"/>
      <c r="F99" s="368" t="s">
        <v>25</v>
      </c>
      <c r="G99" s="369"/>
      <c r="H99" s="369"/>
      <c r="I99" s="369"/>
    </row>
    <row r="100" spans="1:9" ht="39.950000000000003" hidden="1" customHeight="1" thickBot="1" x14ac:dyDescent="0.3">
      <c r="A100" s="20" t="s">
        <v>14</v>
      </c>
      <c r="B100" s="24" t="s">
        <v>15</v>
      </c>
      <c r="C100" s="25" t="s">
        <v>21</v>
      </c>
      <c r="D100" s="27" t="s">
        <v>16</v>
      </c>
      <c r="E100" s="67"/>
      <c r="F100" s="20" t="s">
        <v>14</v>
      </c>
      <c r="G100" s="24" t="s">
        <v>15</v>
      </c>
      <c r="H100" s="25" t="s">
        <v>21</v>
      </c>
      <c r="I100" s="27" t="s">
        <v>16</v>
      </c>
    </row>
    <row r="101" spans="1:9" ht="20.100000000000001" hidden="1" customHeight="1" x14ac:dyDescent="0.25">
      <c r="A101" s="212">
        <v>405</v>
      </c>
      <c r="B101" s="213">
        <v>13.5</v>
      </c>
      <c r="C101" s="214">
        <f t="shared" ref="C101:C147" si="6">D101/B101</f>
        <v>77.777777777777771</v>
      </c>
      <c r="D101" s="215">
        <v>1050</v>
      </c>
      <c r="E101" s="67"/>
      <c r="F101" s="113">
        <v>37</v>
      </c>
      <c r="G101" s="110">
        <v>14.8</v>
      </c>
      <c r="H101" s="129">
        <f t="shared" ref="H101:H148" si="7">I101/G101</f>
        <v>57.432432432432428</v>
      </c>
      <c r="I101" s="130">
        <v>850</v>
      </c>
    </row>
    <row r="102" spans="1:9" ht="20.100000000000001" hidden="1" customHeight="1" x14ac:dyDescent="0.25">
      <c r="A102" s="212">
        <v>406</v>
      </c>
      <c r="B102" s="213">
        <v>13.9</v>
      </c>
      <c r="C102" s="214">
        <f t="shared" si="6"/>
        <v>75.539568345323744</v>
      </c>
      <c r="D102" s="215">
        <v>1050</v>
      </c>
      <c r="E102" s="67"/>
      <c r="F102" s="113">
        <v>38</v>
      </c>
      <c r="G102" s="110">
        <v>14.2</v>
      </c>
      <c r="H102" s="129">
        <f t="shared" si="7"/>
        <v>59.859154929577471</v>
      </c>
      <c r="I102" s="130">
        <v>850</v>
      </c>
    </row>
    <row r="103" spans="1:9" ht="20.100000000000001" hidden="1" customHeight="1" x14ac:dyDescent="0.25">
      <c r="A103" s="189">
        <v>321</v>
      </c>
      <c r="B103" s="190">
        <v>14.1</v>
      </c>
      <c r="C103" s="191">
        <f t="shared" si="6"/>
        <v>78.01418439716312</v>
      </c>
      <c r="D103" s="192">
        <v>1100</v>
      </c>
      <c r="E103" s="67"/>
      <c r="F103" s="113">
        <v>39</v>
      </c>
      <c r="G103" s="110">
        <v>14.2</v>
      </c>
      <c r="H103" s="129">
        <f t="shared" si="7"/>
        <v>59.859154929577471</v>
      </c>
      <c r="I103" s="130">
        <v>850</v>
      </c>
    </row>
    <row r="104" spans="1:9" ht="20.100000000000001" hidden="1" customHeight="1" x14ac:dyDescent="0.25">
      <c r="A104" s="189">
        <v>322</v>
      </c>
      <c r="B104" s="190">
        <v>14.1</v>
      </c>
      <c r="C104" s="191">
        <f t="shared" si="6"/>
        <v>78.01418439716312</v>
      </c>
      <c r="D104" s="192">
        <v>1100</v>
      </c>
      <c r="E104" s="67"/>
      <c r="F104" s="113">
        <v>40</v>
      </c>
      <c r="G104" s="110">
        <v>14.2</v>
      </c>
      <c r="H104" s="129">
        <f t="shared" si="7"/>
        <v>59.859154929577471</v>
      </c>
      <c r="I104" s="130">
        <v>850</v>
      </c>
    </row>
    <row r="105" spans="1:9" ht="20.100000000000001" hidden="1" customHeight="1" x14ac:dyDescent="0.25">
      <c r="A105" s="189">
        <v>323</v>
      </c>
      <c r="B105" s="190">
        <v>14.1</v>
      </c>
      <c r="C105" s="191">
        <f t="shared" si="6"/>
        <v>78.01418439716312</v>
      </c>
      <c r="D105" s="192">
        <v>1100</v>
      </c>
      <c r="E105" s="68"/>
      <c r="F105" s="113">
        <v>41</v>
      </c>
      <c r="G105" s="110">
        <v>14.2</v>
      </c>
      <c r="H105" s="129">
        <f t="shared" si="7"/>
        <v>59.859154929577471</v>
      </c>
      <c r="I105" s="130">
        <v>850</v>
      </c>
    </row>
    <row r="106" spans="1:9" ht="20.100000000000001" hidden="1" customHeight="1" x14ac:dyDescent="0.25">
      <c r="A106" s="189">
        <v>324</v>
      </c>
      <c r="B106" s="190">
        <v>14.1</v>
      </c>
      <c r="C106" s="191">
        <f t="shared" si="6"/>
        <v>78.01418439716312</v>
      </c>
      <c r="D106" s="192">
        <v>1100</v>
      </c>
      <c r="E106" s="68"/>
      <c r="F106" s="113">
        <v>42</v>
      </c>
      <c r="G106" s="110">
        <v>14.2</v>
      </c>
      <c r="H106" s="129">
        <f t="shared" si="7"/>
        <v>59.859154929577471</v>
      </c>
      <c r="I106" s="130">
        <v>850</v>
      </c>
    </row>
    <row r="107" spans="1:9" ht="20.100000000000001" hidden="1" customHeight="1" x14ac:dyDescent="0.25">
      <c r="A107" s="189">
        <v>325</v>
      </c>
      <c r="B107" s="190">
        <v>14.1</v>
      </c>
      <c r="C107" s="191">
        <f t="shared" si="6"/>
        <v>78.01418439716312</v>
      </c>
      <c r="D107" s="192">
        <v>1100</v>
      </c>
      <c r="E107" s="68"/>
      <c r="F107" s="113">
        <v>43</v>
      </c>
      <c r="G107" s="110">
        <v>14.2</v>
      </c>
      <c r="H107" s="129">
        <f t="shared" si="7"/>
        <v>59.859154929577471</v>
      </c>
      <c r="I107" s="130">
        <v>850</v>
      </c>
    </row>
    <row r="108" spans="1:9" ht="20.100000000000001" hidden="1" customHeight="1" x14ac:dyDescent="0.25">
      <c r="A108" s="189">
        <v>334</v>
      </c>
      <c r="B108" s="190">
        <v>14.1</v>
      </c>
      <c r="C108" s="191">
        <f t="shared" si="6"/>
        <v>78.01418439716312</v>
      </c>
      <c r="D108" s="192">
        <v>1100</v>
      </c>
      <c r="E108" s="68"/>
      <c r="F108" s="113">
        <v>44</v>
      </c>
      <c r="G108" s="110">
        <v>14.2</v>
      </c>
      <c r="H108" s="129">
        <f t="shared" si="7"/>
        <v>59.859154929577471</v>
      </c>
      <c r="I108" s="130">
        <v>850</v>
      </c>
    </row>
    <row r="109" spans="1:9" ht="20.100000000000001" hidden="1" customHeight="1" x14ac:dyDescent="0.25">
      <c r="A109" s="189">
        <v>335</v>
      </c>
      <c r="B109" s="190">
        <v>14.1</v>
      </c>
      <c r="C109" s="191">
        <f t="shared" si="6"/>
        <v>78.01418439716312</v>
      </c>
      <c r="D109" s="192">
        <v>1100</v>
      </c>
      <c r="E109" s="67"/>
      <c r="F109" s="113">
        <v>45</v>
      </c>
      <c r="G109" s="110">
        <v>14.2</v>
      </c>
      <c r="H109" s="129">
        <f t="shared" si="7"/>
        <v>59.859154929577471</v>
      </c>
      <c r="I109" s="130">
        <v>850</v>
      </c>
    </row>
    <row r="110" spans="1:9" ht="20.100000000000001" hidden="1" customHeight="1" x14ac:dyDescent="0.25">
      <c r="A110" s="189">
        <v>336</v>
      </c>
      <c r="B110" s="190">
        <v>14.1</v>
      </c>
      <c r="C110" s="191">
        <f t="shared" si="6"/>
        <v>78.01418439716312</v>
      </c>
      <c r="D110" s="192">
        <v>1100</v>
      </c>
      <c r="E110" s="67"/>
      <c r="F110" s="113">
        <v>46</v>
      </c>
      <c r="G110" s="110">
        <v>14.2</v>
      </c>
      <c r="H110" s="129">
        <f t="shared" si="7"/>
        <v>59.859154929577471</v>
      </c>
      <c r="I110" s="130">
        <v>850</v>
      </c>
    </row>
    <row r="111" spans="1:9" ht="20.100000000000001" hidden="1" customHeight="1" x14ac:dyDescent="0.25">
      <c r="A111" s="189">
        <v>337</v>
      </c>
      <c r="B111" s="190">
        <v>14.1</v>
      </c>
      <c r="C111" s="191">
        <f t="shared" si="6"/>
        <v>78.01418439716312</v>
      </c>
      <c r="D111" s="192">
        <v>1100</v>
      </c>
      <c r="E111" s="67"/>
      <c r="F111" s="113">
        <v>47</v>
      </c>
      <c r="G111" s="110">
        <v>14.2</v>
      </c>
      <c r="H111" s="129">
        <f t="shared" si="7"/>
        <v>59.859154929577471</v>
      </c>
      <c r="I111" s="130">
        <v>850</v>
      </c>
    </row>
    <row r="112" spans="1:9" ht="20.100000000000001" hidden="1" customHeight="1" x14ac:dyDescent="0.25">
      <c r="A112" s="189">
        <v>338</v>
      </c>
      <c r="B112" s="190">
        <v>14.1</v>
      </c>
      <c r="C112" s="191">
        <f t="shared" si="6"/>
        <v>78.01418439716312</v>
      </c>
      <c r="D112" s="192">
        <v>1100</v>
      </c>
      <c r="E112" s="67"/>
      <c r="F112" s="113">
        <v>48</v>
      </c>
      <c r="G112" s="110">
        <v>14.2</v>
      </c>
      <c r="H112" s="129">
        <f t="shared" si="7"/>
        <v>59.859154929577471</v>
      </c>
      <c r="I112" s="130">
        <v>850</v>
      </c>
    </row>
    <row r="113" spans="1:9" ht="20.100000000000001" hidden="1" customHeight="1" x14ac:dyDescent="0.25">
      <c r="A113" s="189">
        <v>308</v>
      </c>
      <c r="B113" s="190">
        <v>14.2</v>
      </c>
      <c r="C113" s="191">
        <f t="shared" si="6"/>
        <v>77.464788732394368</v>
      </c>
      <c r="D113" s="192">
        <v>1100</v>
      </c>
      <c r="E113" s="67"/>
      <c r="F113" s="113">
        <v>49</v>
      </c>
      <c r="G113" s="110">
        <v>14.2</v>
      </c>
      <c r="H113" s="129">
        <f t="shared" si="7"/>
        <v>59.859154929577471</v>
      </c>
      <c r="I113" s="130">
        <v>850</v>
      </c>
    </row>
    <row r="114" spans="1:9" ht="20.100000000000001" hidden="1" customHeight="1" x14ac:dyDescent="0.25">
      <c r="A114" s="189">
        <v>309</v>
      </c>
      <c r="B114" s="190">
        <v>14.2</v>
      </c>
      <c r="C114" s="191">
        <f t="shared" si="6"/>
        <v>77.464788732394368</v>
      </c>
      <c r="D114" s="192">
        <v>1100</v>
      </c>
      <c r="E114" s="67"/>
      <c r="F114" s="113">
        <v>50</v>
      </c>
      <c r="G114" s="110">
        <v>14.8</v>
      </c>
      <c r="H114" s="129">
        <f t="shared" si="7"/>
        <v>57.432432432432428</v>
      </c>
      <c r="I114" s="130">
        <v>850</v>
      </c>
    </row>
    <row r="115" spans="1:9" ht="20.100000000000001" hidden="1" customHeight="1" x14ac:dyDescent="0.25">
      <c r="A115" s="189">
        <v>310</v>
      </c>
      <c r="B115" s="190">
        <v>14.2</v>
      </c>
      <c r="C115" s="191">
        <f t="shared" si="6"/>
        <v>77.464788732394368</v>
      </c>
      <c r="D115" s="192">
        <v>1100</v>
      </c>
      <c r="E115" s="67"/>
      <c r="F115" s="113">
        <v>51</v>
      </c>
      <c r="G115" s="110">
        <v>14.1</v>
      </c>
      <c r="H115" s="129">
        <f t="shared" si="7"/>
        <v>60.283687943262414</v>
      </c>
      <c r="I115" s="130">
        <v>850</v>
      </c>
    </row>
    <row r="116" spans="1:9" ht="20.100000000000001" hidden="1" customHeight="1" x14ac:dyDescent="0.25">
      <c r="A116" s="189">
        <v>311</v>
      </c>
      <c r="B116" s="190">
        <v>14.2</v>
      </c>
      <c r="C116" s="191">
        <f t="shared" si="6"/>
        <v>77.464788732394368</v>
      </c>
      <c r="D116" s="192">
        <v>1100</v>
      </c>
      <c r="E116" s="67"/>
      <c r="F116" s="113">
        <v>52</v>
      </c>
      <c r="G116" s="110">
        <v>14.1</v>
      </c>
      <c r="H116" s="129">
        <f t="shared" si="7"/>
        <v>60.283687943262414</v>
      </c>
      <c r="I116" s="130">
        <v>850</v>
      </c>
    </row>
    <row r="117" spans="1:9" ht="20.100000000000001" hidden="1" customHeight="1" x14ac:dyDescent="0.25">
      <c r="A117" s="189">
        <v>312</v>
      </c>
      <c r="B117" s="190">
        <v>14.2</v>
      </c>
      <c r="C117" s="191">
        <f t="shared" si="6"/>
        <v>77.464788732394368</v>
      </c>
      <c r="D117" s="192">
        <v>1100</v>
      </c>
      <c r="E117" s="67"/>
      <c r="F117" s="113">
        <v>53</v>
      </c>
      <c r="G117" s="110">
        <v>14.1</v>
      </c>
      <c r="H117" s="129">
        <f t="shared" si="7"/>
        <v>60.283687943262414</v>
      </c>
      <c r="I117" s="130">
        <v>850</v>
      </c>
    </row>
    <row r="118" spans="1:9" ht="20.100000000000001" hidden="1" customHeight="1" x14ac:dyDescent="0.25">
      <c r="A118" s="189">
        <v>313</v>
      </c>
      <c r="B118" s="190">
        <v>14.2</v>
      </c>
      <c r="C118" s="191">
        <f t="shared" si="6"/>
        <v>77.464788732394368</v>
      </c>
      <c r="D118" s="192">
        <v>1100</v>
      </c>
      <c r="E118" s="104"/>
      <c r="F118" s="113">
        <v>54</v>
      </c>
      <c r="G118" s="110">
        <v>14.1</v>
      </c>
      <c r="H118" s="129">
        <f t="shared" si="7"/>
        <v>58.156028368794331</v>
      </c>
      <c r="I118" s="130">
        <v>820</v>
      </c>
    </row>
    <row r="119" spans="1:9" ht="20.100000000000001" hidden="1" customHeight="1" x14ac:dyDescent="0.25">
      <c r="A119" s="189">
        <v>351</v>
      </c>
      <c r="B119" s="190">
        <v>14.2</v>
      </c>
      <c r="C119" s="191">
        <f t="shared" si="6"/>
        <v>77.464788732394368</v>
      </c>
      <c r="D119" s="192">
        <v>1100</v>
      </c>
      <c r="E119" s="54"/>
      <c r="F119" s="113">
        <v>55</v>
      </c>
      <c r="G119" s="110">
        <v>14.1</v>
      </c>
      <c r="H119" s="129">
        <f t="shared" si="7"/>
        <v>60.283687943262414</v>
      </c>
      <c r="I119" s="130">
        <v>850</v>
      </c>
    </row>
    <row r="120" spans="1:9" ht="20.100000000000001" hidden="1" customHeight="1" x14ac:dyDescent="0.25">
      <c r="A120" s="189">
        <v>352</v>
      </c>
      <c r="B120" s="190">
        <v>14.2</v>
      </c>
      <c r="C120" s="191">
        <f t="shared" si="6"/>
        <v>77.464788732394368</v>
      </c>
      <c r="D120" s="192">
        <v>1100</v>
      </c>
      <c r="E120" s="68"/>
      <c r="F120" s="113">
        <v>56</v>
      </c>
      <c r="G120" s="110">
        <v>14.1</v>
      </c>
      <c r="H120" s="129">
        <f t="shared" si="7"/>
        <v>60.283687943262414</v>
      </c>
      <c r="I120" s="130">
        <v>850</v>
      </c>
    </row>
    <row r="121" spans="1:9" ht="20.100000000000001" hidden="1" customHeight="1" x14ac:dyDescent="0.25">
      <c r="A121" s="189">
        <v>353</v>
      </c>
      <c r="B121" s="190">
        <v>14.2</v>
      </c>
      <c r="C121" s="191">
        <f t="shared" si="6"/>
        <v>77.464788732394368</v>
      </c>
      <c r="D121" s="192">
        <v>1100</v>
      </c>
      <c r="E121" s="68"/>
      <c r="F121" s="113">
        <v>57</v>
      </c>
      <c r="G121" s="110">
        <v>14.1</v>
      </c>
      <c r="H121" s="129">
        <f t="shared" si="7"/>
        <v>60.283687943262414</v>
      </c>
      <c r="I121" s="130">
        <v>850</v>
      </c>
    </row>
    <row r="122" spans="1:9" ht="20.100000000000001" hidden="1" customHeight="1" x14ac:dyDescent="0.25">
      <c r="A122" s="189">
        <v>354</v>
      </c>
      <c r="B122" s="190">
        <v>14.2</v>
      </c>
      <c r="C122" s="191">
        <f t="shared" si="6"/>
        <v>77.464788732394368</v>
      </c>
      <c r="D122" s="192">
        <v>1100</v>
      </c>
      <c r="E122" s="68"/>
      <c r="F122" s="113">
        <v>58</v>
      </c>
      <c r="G122" s="110">
        <v>14.1</v>
      </c>
      <c r="H122" s="129">
        <f t="shared" si="7"/>
        <v>60.283687943262414</v>
      </c>
      <c r="I122" s="130">
        <v>850</v>
      </c>
    </row>
    <row r="123" spans="1:9" ht="20.100000000000001" hidden="1" customHeight="1" x14ac:dyDescent="0.25">
      <c r="A123" s="189">
        <v>355</v>
      </c>
      <c r="B123" s="190">
        <v>14.2</v>
      </c>
      <c r="C123" s="191">
        <f t="shared" si="6"/>
        <v>77.464788732394368</v>
      </c>
      <c r="D123" s="192">
        <v>1100</v>
      </c>
      <c r="E123" s="68"/>
      <c r="F123" s="113">
        <v>59</v>
      </c>
      <c r="G123" s="110">
        <v>14.1</v>
      </c>
      <c r="H123" s="129">
        <f t="shared" si="7"/>
        <v>60.283687943262414</v>
      </c>
      <c r="I123" s="130">
        <v>850</v>
      </c>
    </row>
    <row r="124" spans="1:9" ht="20.100000000000001" hidden="1" customHeight="1" x14ac:dyDescent="0.25">
      <c r="A124" s="189">
        <v>407</v>
      </c>
      <c r="B124" s="190">
        <v>14.2</v>
      </c>
      <c r="C124" s="191">
        <f t="shared" si="6"/>
        <v>77.464788732394368</v>
      </c>
      <c r="D124" s="192">
        <v>1100</v>
      </c>
      <c r="E124" s="68"/>
      <c r="F124" s="113">
        <v>60</v>
      </c>
      <c r="G124" s="110">
        <v>14.1</v>
      </c>
      <c r="H124" s="129">
        <f t="shared" si="7"/>
        <v>60.283687943262414</v>
      </c>
      <c r="I124" s="130">
        <v>850</v>
      </c>
    </row>
    <row r="125" spans="1:9" ht="20.100000000000001" hidden="1" customHeight="1" x14ac:dyDescent="0.25">
      <c r="A125" s="189">
        <v>408</v>
      </c>
      <c r="B125" s="190">
        <v>14.2</v>
      </c>
      <c r="C125" s="191">
        <f t="shared" si="6"/>
        <v>77.464788732394368</v>
      </c>
      <c r="D125" s="192">
        <v>1100</v>
      </c>
      <c r="E125" s="68"/>
      <c r="F125" s="113">
        <v>61</v>
      </c>
      <c r="G125" s="110">
        <v>14.1</v>
      </c>
      <c r="H125" s="129">
        <f t="shared" si="7"/>
        <v>60.283687943262414</v>
      </c>
      <c r="I125" s="130">
        <v>850</v>
      </c>
    </row>
    <row r="126" spans="1:9" ht="20.100000000000001" hidden="1" customHeight="1" x14ac:dyDescent="0.25">
      <c r="A126" s="189">
        <v>461</v>
      </c>
      <c r="B126" s="190">
        <v>14.2</v>
      </c>
      <c r="C126" s="191">
        <f t="shared" si="6"/>
        <v>88.028169014084511</v>
      </c>
      <c r="D126" s="192">
        <v>1250</v>
      </c>
      <c r="E126" s="68"/>
      <c r="F126" s="113">
        <v>62</v>
      </c>
      <c r="G126" s="110">
        <v>16.2</v>
      </c>
      <c r="H126" s="129">
        <f t="shared" si="7"/>
        <v>58.641975308641975</v>
      </c>
      <c r="I126" s="130">
        <v>950</v>
      </c>
    </row>
    <row r="127" spans="1:9" ht="20.100000000000001" hidden="1" customHeight="1" x14ac:dyDescent="0.25">
      <c r="A127" s="189">
        <v>462</v>
      </c>
      <c r="B127" s="190">
        <v>14.2</v>
      </c>
      <c r="C127" s="191">
        <f t="shared" si="6"/>
        <v>77.464788732394368</v>
      </c>
      <c r="D127" s="192">
        <v>1100</v>
      </c>
      <c r="E127" s="68"/>
      <c r="F127" s="113">
        <v>63</v>
      </c>
      <c r="G127" s="110">
        <v>14.3</v>
      </c>
      <c r="H127" s="129">
        <f t="shared" si="7"/>
        <v>59.44055944055944</v>
      </c>
      <c r="I127" s="130">
        <v>850</v>
      </c>
    </row>
    <row r="128" spans="1:9" ht="20.100000000000001" hidden="1" customHeight="1" x14ac:dyDescent="0.25">
      <c r="A128" s="189">
        <v>463</v>
      </c>
      <c r="B128" s="190">
        <v>14.2</v>
      </c>
      <c r="C128" s="191">
        <f t="shared" si="6"/>
        <v>77.464788732394368</v>
      </c>
      <c r="D128" s="192">
        <v>1100</v>
      </c>
      <c r="E128" s="68"/>
      <c r="F128" s="113">
        <v>64</v>
      </c>
      <c r="G128" s="110">
        <v>14.3</v>
      </c>
      <c r="H128" s="129">
        <f t="shared" si="7"/>
        <v>59.44055944055944</v>
      </c>
      <c r="I128" s="130">
        <v>850</v>
      </c>
    </row>
    <row r="129" spans="1:9" ht="20.100000000000001" hidden="1" customHeight="1" x14ac:dyDescent="0.25">
      <c r="A129" s="189">
        <v>464</v>
      </c>
      <c r="B129" s="190">
        <v>14.2</v>
      </c>
      <c r="C129" s="191">
        <f t="shared" si="6"/>
        <v>77.464788732394368</v>
      </c>
      <c r="D129" s="192">
        <v>1100</v>
      </c>
      <c r="E129" s="68"/>
      <c r="F129" s="113">
        <v>65</v>
      </c>
      <c r="G129" s="110">
        <v>14.3</v>
      </c>
      <c r="H129" s="129">
        <f t="shared" si="7"/>
        <v>59.44055944055944</v>
      </c>
      <c r="I129" s="130">
        <v>850</v>
      </c>
    </row>
    <row r="130" spans="1:9" ht="20.100000000000001" hidden="1" customHeight="1" x14ac:dyDescent="0.25">
      <c r="A130" s="189">
        <v>465</v>
      </c>
      <c r="B130" s="190">
        <v>14.2</v>
      </c>
      <c r="C130" s="191">
        <f t="shared" si="6"/>
        <v>77.464788732394368</v>
      </c>
      <c r="D130" s="192">
        <v>1100</v>
      </c>
      <c r="E130" s="68"/>
      <c r="F130" s="113">
        <v>66</v>
      </c>
      <c r="G130" s="110">
        <v>14.3</v>
      </c>
      <c r="H130" s="129">
        <f t="shared" si="7"/>
        <v>59.44055944055944</v>
      </c>
      <c r="I130" s="130">
        <v>850</v>
      </c>
    </row>
    <row r="131" spans="1:9" ht="20.100000000000001" hidden="1" customHeight="1" x14ac:dyDescent="0.25">
      <c r="A131" s="216">
        <v>466</v>
      </c>
      <c r="B131" s="217">
        <v>14.2</v>
      </c>
      <c r="C131" s="39">
        <f t="shared" si="6"/>
        <v>77.464788732394368</v>
      </c>
      <c r="D131" s="218">
        <v>1100</v>
      </c>
      <c r="E131" s="67"/>
      <c r="F131" s="113">
        <v>67</v>
      </c>
      <c r="G131" s="110">
        <v>14.8</v>
      </c>
      <c r="H131" s="129">
        <f t="shared" si="7"/>
        <v>57.432432432432428</v>
      </c>
      <c r="I131" s="130">
        <v>850</v>
      </c>
    </row>
    <row r="132" spans="1:9" ht="20.100000000000001" hidden="1" customHeight="1" x14ac:dyDescent="0.25">
      <c r="A132" s="189">
        <v>486</v>
      </c>
      <c r="B132" s="190">
        <v>14.2</v>
      </c>
      <c r="C132" s="191">
        <f t="shared" si="6"/>
        <v>77.464788732394368</v>
      </c>
      <c r="D132" s="192">
        <v>1100</v>
      </c>
      <c r="E132" s="67"/>
      <c r="F132" s="113">
        <v>68</v>
      </c>
      <c r="G132" s="110">
        <v>14.1</v>
      </c>
      <c r="H132" s="129">
        <f t="shared" si="7"/>
        <v>60.283687943262414</v>
      </c>
      <c r="I132" s="130">
        <v>850</v>
      </c>
    </row>
    <row r="133" spans="1:9" ht="20.100000000000001" hidden="1" customHeight="1" x14ac:dyDescent="0.25">
      <c r="A133" s="189">
        <v>487</v>
      </c>
      <c r="B133" s="190">
        <v>14.2</v>
      </c>
      <c r="C133" s="191">
        <f t="shared" si="6"/>
        <v>77.464788732394368</v>
      </c>
      <c r="D133" s="192">
        <v>1100</v>
      </c>
      <c r="E133" s="67"/>
      <c r="F133" s="113">
        <v>69</v>
      </c>
      <c r="G133" s="110">
        <v>14.1</v>
      </c>
      <c r="H133" s="129">
        <f t="shared" si="7"/>
        <v>60.283687943262414</v>
      </c>
      <c r="I133" s="130">
        <v>850</v>
      </c>
    </row>
    <row r="134" spans="1:9" ht="20.100000000000001" hidden="1" customHeight="1" x14ac:dyDescent="0.25">
      <c r="A134" s="189">
        <v>488</v>
      </c>
      <c r="B134" s="190">
        <v>14.2</v>
      </c>
      <c r="C134" s="191">
        <f t="shared" si="6"/>
        <v>77.464788732394368</v>
      </c>
      <c r="D134" s="192">
        <v>1100</v>
      </c>
      <c r="E134" s="67"/>
      <c r="F134" s="113">
        <v>70</v>
      </c>
      <c r="G134" s="110">
        <v>14.1</v>
      </c>
      <c r="H134" s="129">
        <f t="shared" si="7"/>
        <v>60.283687943262414</v>
      </c>
      <c r="I134" s="130">
        <v>850</v>
      </c>
    </row>
    <row r="135" spans="1:9" ht="20.100000000000001" hidden="1" customHeight="1" x14ac:dyDescent="0.25">
      <c r="A135" s="189">
        <v>489</v>
      </c>
      <c r="B135" s="190">
        <v>14.2</v>
      </c>
      <c r="C135" s="191">
        <f t="shared" si="6"/>
        <v>77.464788732394368</v>
      </c>
      <c r="D135" s="192">
        <v>1100</v>
      </c>
      <c r="E135" s="67"/>
      <c r="F135" s="113">
        <v>71</v>
      </c>
      <c r="G135" s="110">
        <v>14.1</v>
      </c>
      <c r="H135" s="129">
        <f t="shared" si="7"/>
        <v>60.283687943262414</v>
      </c>
      <c r="I135" s="130">
        <v>850</v>
      </c>
    </row>
    <row r="136" spans="1:9" ht="20.100000000000001" hidden="1" customHeight="1" x14ac:dyDescent="0.25">
      <c r="A136" s="189">
        <v>490</v>
      </c>
      <c r="B136" s="190">
        <v>14.2</v>
      </c>
      <c r="C136" s="191">
        <f t="shared" si="6"/>
        <v>77.464788732394368</v>
      </c>
      <c r="D136" s="192">
        <v>1100</v>
      </c>
      <c r="E136" s="67"/>
      <c r="F136" s="113">
        <v>72</v>
      </c>
      <c r="G136" s="110">
        <v>14.1</v>
      </c>
      <c r="H136" s="129">
        <f t="shared" si="7"/>
        <v>60.283687943262414</v>
      </c>
      <c r="I136" s="130">
        <v>850</v>
      </c>
    </row>
    <row r="137" spans="1:9" ht="20.100000000000001" hidden="1" customHeight="1" x14ac:dyDescent="0.25">
      <c r="A137" s="189">
        <v>491</v>
      </c>
      <c r="B137" s="190">
        <v>14.2</v>
      </c>
      <c r="C137" s="191">
        <f t="shared" si="6"/>
        <v>77.464788732394368</v>
      </c>
      <c r="D137" s="192">
        <v>1100</v>
      </c>
      <c r="E137" s="67"/>
      <c r="F137" s="113">
        <v>73</v>
      </c>
      <c r="G137" s="110">
        <v>14.1</v>
      </c>
      <c r="H137" s="129">
        <f t="shared" si="7"/>
        <v>60.283687943262414</v>
      </c>
      <c r="I137" s="130">
        <v>850</v>
      </c>
    </row>
    <row r="138" spans="1:9" ht="20.100000000000001" hidden="1" customHeight="1" x14ac:dyDescent="0.25">
      <c r="A138" s="109">
        <v>492</v>
      </c>
      <c r="B138" s="110">
        <v>14.8</v>
      </c>
      <c r="C138" s="111">
        <f t="shared" si="6"/>
        <v>74.324324324324323</v>
      </c>
      <c r="D138" s="112">
        <v>1100</v>
      </c>
      <c r="E138" s="67"/>
      <c r="F138" s="113">
        <v>74</v>
      </c>
      <c r="G138" s="110">
        <v>14.1</v>
      </c>
      <c r="H138" s="129">
        <f t="shared" si="7"/>
        <v>60.283687943262414</v>
      </c>
      <c r="I138" s="130">
        <v>850</v>
      </c>
    </row>
    <row r="139" spans="1:9" ht="20.100000000000001" hidden="1" customHeight="1" x14ac:dyDescent="0.25">
      <c r="A139" s="109">
        <v>485</v>
      </c>
      <c r="B139" s="110">
        <v>15.3</v>
      </c>
      <c r="C139" s="111">
        <f t="shared" si="6"/>
        <v>75.16339869281046</v>
      </c>
      <c r="D139" s="112">
        <v>1150</v>
      </c>
      <c r="E139" s="67"/>
      <c r="F139" s="113">
        <v>75</v>
      </c>
      <c r="G139" s="110">
        <v>14.1</v>
      </c>
      <c r="H139" s="129">
        <f t="shared" si="7"/>
        <v>60.283687943262414</v>
      </c>
      <c r="I139" s="130">
        <v>850</v>
      </c>
    </row>
    <row r="140" spans="1:9" ht="20.100000000000001" hidden="1" customHeight="1" x14ac:dyDescent="0.25">
      <c r="A140" s="219">
        <v>326</v>
      </c>
      <c r="B140" s="220">
        <v>16.2</v>
      </c>
      <c r="C140" s="221">
        <f t="shared" si="6"/>
        <v>74.074074074074076</v>
      </c>
      <c r="D140" s="222">
        <v>1200</v>
      </c>
      <c r="E140" s="67"/>
      <c r="F140" s="113">
        <v>76</v>
      </c>
      <c r="G140" s="110">
        <v>14.1</v>
      </c>
      <c r="H140" s="129">
        <f t="shared" si="7"/>
        <v>60.283687943262414</v>
      </c>
      <c r="I140" s="130">
        <v>850</v>
      </c>
    </row>
    <row r="141" spans="1:9" ht="20.100000000000001" hidden="1" customHeight="1" x14ac:dyDescent="0.25">
      <c r="A141" s="219">
        <v>339</v>
      </c>
      <c r="B141" s="220">
        <v>16.2</v>
      </c>
      <c r="C141" s="221">
        <f t="shared" si="6"/>
        <v>74.074074074074076</v>
      </c>
      <c r="D141" s="222">
        <v>1200</v>
      </c>
      <c r="E141" s="67"/>
      <c r="F141" s="113">
        <v>77</v>
      </c>
      <c r="G141" s="110">
        <v>14.1</v>
      </c>
      <c r="H141" s="129">
        <f t="shared" si="7"/>
        <v>60.283687943262414</v>
      </c>
      <c r="I141" s="130">
        <v>850</v>
      </c>
    </row>
    <row r="142" spans="1:9" ht="20.100000000000001" hidden="1" customHeight="1" x14ac:dyDescent="0.25">
      <c r="A142" s="219">
        <v>356</v>
      </c>
      <c r="B142" s="220">
        <v>16.600000000000001</v>
      </c>
      <c r="C142" s="221">
        <f t="shared" si="6"/>
        <v>72.289156626506013</v>
      </c>
      <c r="D142" s="222">
        <v>1200</v>
      </c>
      <c r="E142" s="67"/>
      <c r="F142" s="113">
        <v>78</v>
      </c>
      <c r="G142" s="110">
        <v>14.1</v>
      </c>
      <c r="H142" s="129">
        <f t="shared" si="7"/>
        <v>60.283687943262414</v>
      </c>
      <c r="I142" s="130">
        <v>850</v>
      </c>
    </row>
    <row r="143" spans="1:9" ht="20.100000000000001" hidden="1" customHeight="1" x14ac:dyDescent="0.25">
      <c r="A143" s="219">
        <v>443</v>
      </c>
      <c r="B143" s="220">
        <v>16.600000000000001</v>
      </c>
      <c r="C143" s="221">
        <f t="shared" si="6"/>
        <v>72.289156626506013</v>
      </c>
      <c r="D143" s="222">
        <v>1200</v>
      </c>
      <c r="E143" s="67"/>
      <c r="F143" s="113">
        <v>79</v>
      </c>
      <c r="G143" s="110">
        <v>16.2</v>
      </c>
      <c r="H143" s="129">
        <f t="shared" si="7"/>
        <v>58.641975308641975</v>
      </c>
      <c r="I143" s="130">
        <v>950</v>
      </c>
    </row>
    <row r="144" spans="1:9" ht="20.100000000000001" hidden="1" customHeight="1" x14ac:dyDescent="0.25">
      <c r="A144" s="171">
        <v>460</v>
      </c>
      <c r="B144" s="172">
        <v>18</v>
      </c>
      <c r="C144" s="173">
        <f t="shared" si="6"/>
        <v>72.222222222222229</v>
      </c>
      <c r="D144" s="174">
        <v>1300</v>
      </c>
      <c r="E144" s="67"/>
      <c r="F144" s="113">
        <v>80</v>
      </c>
      <c r="G144" s="110">
        <v>14.8</v>
      </c>
      <c r="H144" s="129">
        <f t="shared" si="7"/>
        <v>57.432432432432428</v>
      </c>
      <c r="I144" s="130">
        <v>850</v>
      </c>
    </row>
    <row r="145" spans="1:9" ht="20.100000000000001" hidden="1" customHeight="1" x14ac:dyDescent="0.25">
      <c r="A145" s="171">
        <v>442</v>
      </c>
      <c r="B145" s="172">
        <v>18.600000000000001</v>
      </c>
      <c r="C145" s="173">
        <f t="shared" si="6"/>
        <v>69.892473118279568</v>
      </c>
      <c r="D145" s="174">
        <v>1300</v>
      </c>
      <c r="E145" s="67"/>
      <c r="F145" s="113">
        <v>81</v>
      </c>
      <c r="G145" s="110">
        <v>14.2</v>
      </c>
      <c r="H145" s="129">
        <f t="shared" si="7"/>
        <v>59.859154929577471</v>
      </c>
      <c r="I145" s="130">
        <v>850</v>
      </c>
    </row>
    <row r="146" spans="1:9" ht="20.100000000000001" hidden="1" customHeight="1" x14ac:dyDescent="0.25">
      <c r="A146" s="109">
        <v>409</v>
      </c>
      <c r="B146" s="110">
        <v>19</v>
      </c>
      <c r="C146" s="111">
        <f t="shared" si="6"/>
        <v>71.05263157894737</v>
      </c>
      <c r="D146" s="112">
        <v>1350</v>
      </c>
      <c r="E146" s="67"/>
      <c r="F146" s="113">
        <v>82</v>
      </c>
      <c r="G146" s="110">
        <v>14.2</v>
      </c>
      <c r="H146" s="129">
        <f t="shared" si="7"/>
        <v>59.859154929577471</v>
      </c>
      <c r="I146" s="130">
        <v>850</v>
      </c>
    </row>
    <row r="147" spans="1:9" ht="20.100000000000001" hidden="1" customHeight="1" thickBot="1" x14ac:dyDescent="0.3">
      <c r="A147" s="135">
        <v>484</v>
      </c>
      <c r="B147" s="136">
        <v>19.100000000000001</v>
      </c>
      <c r="C147" s="137">
        <f t="shared" si="6"/>
        <v>70.680628272251298</v>
      </c>
      <c r="D147" s="138">
        <v>1350</v>
      </c>
      <c r="E147" s="67"/>
      <c r="F147" s="113">
        <v>83</v>
      </c>
      <c r="G147" s="110">
        <v>14.2</v>
      </c>
      <c r="H147" s="129">
        <f t="shared" si="7"/>
        <v>59.859154929577471</v>
      </c>
      <c r="I147" s="130">
        <v>850</v>
      </c>
    </row>
    <row r="148" spans="1:9" ht="20.100000000000001" hidden="1" customHeight="1" x14ac:dyDescent="0.25">
      <c r="B148" s="128"/>
      <c r="C148" s="101"/>
      <c r="D148" s="128"/>
      <c r="E148" s="67"/>
      <c r="F148" s="113">
        <v>84</v>
      </c>
      <c r="G148" s="110">
        <v>14.2</v>
      </c>
      <c r="H148" s="129">
        <f t="shared" si="7"/>
        <v>59.859154929577471</v>
      </c>
      <c r="I148" s="130">
        <v>850</v>
      </c>
    </row>
    <row r="149" spans="1:9" ht="20.100000000000001" hidden="1" customHeight="1" x14ac:dyDescent="0.25">
      <c r="B149" s="128"/>
      <c r="C149" s="101"/>
      <c r="E149" s="67"/>
      <c r="F149" s="113">
        <v>85</v>
      </c>
      <c r="G149" s="110">
        <v>14.2</v>
      </c>
      <c r="H149" s="129">
        <f t="shared" ref="H149:H180" si="8">I149/G149</f>
        <v>59.859154929577471</v>
      </c>
      <c r="I149" s="130">
        <v>850</v>
      </c>
    </row>
    <row r="150" spans="1:9" ht="20.100000000000001" hidden="1" customHeight="1" x14ac:dyDescent="0.25">
      <c r="E150" s="67"/>
      <c r="F150" s="113">
        <v>86</v>
      </c>
      <c r="G150" s="110">
        <v>14.2</v>
      </c>
      <c r="H150" s="129">
        <f t="shared" si="8"/>
        <v>59.859154929577471</v>
      </c>
      <c r="I150" s="130">
        <v>850</v>
      </c>
    </row>
    <row r="151" spans="1:9" ht="20.100000000000001" hidden="1" customHeight="1" x14ac:dyDescent="0.25">
      <c r="E151" s="67"/>
      <c r="F151" s="113">
        <v>87</v>
      </c>
      <c r="G151" s="110">
        <v>14.2</v>
      </c>
      <c r="H151" s="129">
        <f t="shared" si="8"/>
        <v>59.859154929577471</v>
      </c>
      <c r="I151" s="130">
        <v>850</v>
      </c>
    </row>
    <row r="152" spans="1:9" ht="20.100000000000001" hidden="1" customHeight="1" x14ac:dyDescent="0.25">
      <c r="E152" s="67"/>
      <c r="F152" s="113">
        <v>88</v>
      </c>
      <c r="G152" s="110">
        <v>14.2</v>
      </c>
      <c r="H152" s="129">
        <f t="shared" si="8"/>
        <v>59.859154929577471</v>
      </c>
      <c r="I152" s="130">
        <v>850</v>
      </c>
    </row>
    <row r="153" spans="1:9" ht="20.100000000000001" hidden="1" customHeight="1" x14ac:dyDescent="0.25">
      <c r="E153" s="67"/>
      <c r="F153" s="113">
        <v>89</v>
      </c>
      <c r="G153" s="110">
        <v>14.2</v>
      </c>
      <c r="H153" s="129">
        <f t="shared" si="8"/>
        <v>59.859154929577471</v>
      </c>
      <c r="I153" s="130">
        <v>850</v>
      </c>
    </row>
    <row r="154" spans="1:9" ht="20.100000000000001" hidden="1" customHeight="1" x14ac:dyDescent="0.25">
      <c r="E154" s="67"/>
      <c r="F154" s="113">
        <v>90</v>
      </c>
      <c r="G154" s="110">
        <v>14.2</v>
      </c>
      <c r="H154" s="129">
        <f t="shared" si="8"/>
        <v>59.859154929577471</v>
      </c>
      <c r="I154" s="130">
        <v>850</v>
      </c>
    </row>
    <row r="155" spans="1:9" ht="20.100000000000001" hidden="1" customHeight="1" x14ac:dyDescent="0.25">
      <c r="E155" s="67"/>
      <c r="F155" s="113">
        <v>91</v>
      </c>
      <c r="G155" s="110">
        <v>14.2</v>
      </c>
      <c r="H155" s="129">
        <f t="shared" si="8"/>
        <v>59.859154929577471</v>
      </c>
      <c r="I155" s="130">
        <v>850</v>
      </c>
    </row>
    <row r="156" spans="1:9" ht="20.100000000000001" hidden="1" customHeight="1" x14ac:dyDescent="0.25">
      <c r="E156" s="67"/>
      <c r="F156" s="113">
        <v>92</v>
      </c>
      <c r="G156" s="110">
        <v>16.600000000000001</v>
      </c>
      <c r="H156" s="129">
        <f t="shared" si="8"/>
        <v>57.2289156626506</v>
      </c>
      <c r="I156" s="130">
        <v>950</v>
      </c>
    </row>
    <row r="157" spans="1:9" ht="20.100000000000001" hidden="1" customHeight="1" x14ac:dyDescent="0.25">
      <c r="E157" s="67"/>
      <c r="F157" s="113">
        <v>94</v>
      </c>
      <c r="G157" s="110">
        <v>13.8</v>
      </c>
      <c r="H157" s="129">
        <f t="shared" si="8"/>
        <v>57.971014492753618</v>
      </c>
      <c r="I157" s="130">
        <v>800</v>
      </c>
    </row>
    <row r="158" spans="1:9" ht="20.100000000000001" hidden="1" customHeight="1" x14ac:dyDescent="0.25">
      <c r="E158" s="67"/>
      <c r="F158" s="113">
        <v>104</v>
      </c>
      <c r="G158" s="110">
        <v>14</v>
      </c>
      <c r="H158" s="129">
        <f t="shared" si="8"/>
        <v>60.714285714285715</v>
      </c>
      <c r="I158" s="130">
        <v>850</v>
      </c>
    </row>
    <row r="159" spans="1:9" ht="20.100000000000001" hidden="1" customHeight="1" x14ac:dyDescent="0.25">
      <c r="E159" s="67"/>
      <c r="F159" s="113">
        <v>105</v>
      </c>
      <c r="G159" s="110">
        <v>14.3</v>
      </c>
      <c r="H159" s="129">
        <f t="shared" si="8"/>
        <v>59.44055944055944</v>
      </c>
      <c r="I159" s="130">
        <v>850</v>
      </c>
    </row>
    <row r="160" spans="1:9" ht="20.100000000000001" hidden="1" customHeight="1" x14ac:dyDescent="0.25">
      <c r="E160" s="67"/>
      <c r="F160" s="113">
        <v>106</v>
      </c>
      <c r="G160" s="110">
        <v>14.3</v>
      </c>
      <c r="H160" s="129">
        <f t="shared" si="8"/>
        <v>59.44055944055944</v>
      </c>
      <c r="I160" s="130">
        <v>850</v>
      </c>
    </row>
    <row r="161" spans="5:31" ht="20.100000000000001" hidden="1" customHeight="1" x14ac:dyDescent="0.25">
      <c r="E161" s="67"/>
      <c r="F161" s="113">
        <v>107</v>
      </c>
      <c r="G161" s="110">
        <v>14.3</v>
      </c>
      <c r="H161" s="129">
        <f t="shared" si="8"/>
        <v>59.44055944055944</v>
      </c>
      <c r="I161" s="130">
        <v>850</v>
      </c>
    </row>
    <row r="162" spans="5:31" ht="20.100000000000001" hidden="1" customHeight="1" x14ac:dyDescent="0.25">
      <c r="E162" s="67"/>
      <c r="F162" s="113">
        <v>108</v>
      </c>
      <c r="G162" s="110">
        <v>14.3</v>
      </c>
      <c r="H162" s="129">
        <f t="shared" si="8"/>
        <v>59.44055944055944</v>
      </c>
      <c r="I162" s="130">
        <v>850</v>
      </c>
    </row>
    <row r="163" spans="5:31" ht="20.100000000000001" hidden="1" customHeight="1" x14ac:dyDescent="0.25">
      <c r="E163" s="67"/>
      <c r="F163" s="113">
        <v>109</v>
      </c>
      <c r="G163" s="110">
        <v>14.3</v>
      </c>
      <c r="H163" s="129">
        <f t="shared" si="8"/>
        <v>59.44055944055944</v>
      </c>
      <c r="I163" s="130">
        <v>850</v>
      </c>
    </row>
    <row r="164" spans="5:31" ht="20.100000000000001" hidden="1" customHeight="1" x14ac:dyDescent="0.25">
      <c r="E164" s="67"/>
      <c r="F164" s="113">
        <v>110</v>
      </c>
      <c r="G164" s="110">
        <v>14.3</v>
      </c>
      <c r="H164" s="129">
        <f t="shared" si="8"/>
        <v>59.44055944055944</v>
      </c>
      <c r="I164" s="130">
        <v>850</v>
      </c>
    </row>
    <row r="165" spans="5:31" ht="20.100000000000001" hidden="1" customHeight="1" x14ac:dyDescent="0.25">
      <c r="E165" s="67"/>
      <c r="F165" s="113">
        <v>111</v>
      </c>
      <c r="G165" s="110">
        <v>14.9</v>
      </c>
      <c r="H165" s="129">
        <f t="shared" si="8"/>
        <v>57.04697986577181</v>
      </c>
      <c r="I165" s="130">
        <v>850</v>
      </c>
    </row>
    <row r="166" spans="5:31" ht="20.100000000000001" hidden="1" customHeight="1" x14ac:dyDescent="0.25">
      <c r="E166" s="67"/>
      <c r="F166" s="113">
        <v>113</v>
      </c>
      <c r="G166" s="110">
        <v>13.7</v>
      </c>
      <c r="H166" s="129">
        <f t="shared" si="8"/>
        <v>58.394160583941606</v>
      </c>
      <c r="I166" s="130">
        <v>800</v>
      </c>
    </row>
    <row r="167" spans="5:31" ht="20.100000000000001" hidden="1" customHeight="1" x14ac:dyDescent="0.25">
      <c r="E167" s="67"/>
      <c r="F167" s="113">
        <v>146</v>
      </c>
      <c r="G167" s="110">
        <v>13.9</v>
      </c>
      <c r="H167" s="129">
        <f t="shared" si="8"/>
        <v>57.553956834532372</v>
      </c>
      <c r="I167" s="130">
        <v>800</v>
      </c>
    </row>
    <row r="168" spans="5:31" ht="20.100000000000001" hidden="1" customHeight="1" x14ac:dyDescent="0.25">
      <c r="E168" s="67"/>
      <c r="F168" s="113">
        <v>147</v>
      </c>
      <c r="G168" s="110">
        <v>14.2</v>
      </c>
      <c r="H168" s="129">
        <f t="shared" si="8"/>
        <v>59.859154929577471</v>
      </c>
      <c r="I168" s="130">
        <v>850</v>
      </c>
    </row>
    <row r="169" spans="5:31" ht="20.100000000000001" hidden="1" customHeight="1" x14ac:dyDescent="0.25">
      <c r="E169" s="67"/>
      <c r="F169" s="113">
        <v>148</v>
      </c>
      <c r="G169" s="110">
        <v>14.2</v>
      </c>
      <c r="H169" s="129">
        <f t="shared" si="8"/>
        <v>59.859154929577471</v>
      </c>
      <c r="I169" s="130">
        <v>850</v>
      </c>
    </row>
    <row r="170" spans="5:31" ht="20.100000000000001" hidden="1" customHeight="1" x14ac:dyDescent="0.25">
      <c r="E170" s="68"/>
      <c r="F170" s="113">
        <v>149</v>
      </c>
      <c r="G170" s="110">
        <v>14.2</v>
      </c>
      <c r="H170" s="129">
        <f t="shared" si="8"/>
        <v>59.859154929577471</v>
      </c>
      <c r="I170" s="130">
        <v>850</v>
      </c>
    </row>
    <row r="171" spans="5:31" ht="20.100000000000001" hidden="1" customHeight="1" x14ac:dyDescent="0.25">
      <c r="E171" s="68"/>
      <c r="F171" s="113">
        <v>150</v>
      </c>
      <c r="G171" s="110">
        <v>14.2</v>
      </c>
      <c r="H171" s="129">
        <f t="shared" si="8"/>
        <v>59.859154929577471</v>
      </c>
      <c r="I171" s="130">
        <v>850</v>
      </c>
    </row>
    <row r="172" spans="5:31" ht="20.100000000000001" hidden="1" customHeight="1" x14ac:dyDescent="0.25">
      <c r="E172" s="68"/>
      <c r="F172" s="113">
        <v>151</v>
      </c>
      <c r="G172" s="110">
        <v>14.2</v>
      </c>
      <c r="H172" s="129">
        <f t="shared" si="8"/>
        <v>59.859154929577471</v>
      </c>
      <c r="I172" s="130">
        <v>850</v>
      </c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</row>
    <row r="173" spans="5:31" ht="20.100000000000001" hidden="1" customHeight="1" x14ac:dyDescent="0.25">
      <c r="E173" s="68"/>
      <c r="F173" s="113">
        <v>152</v>
      </c>
      <c r="G173" s="110">
        <v>14.7</v>
      </c>
      <c r="H173" s="129">
        <f t="shared" si="8"/>
        <v>57.823129251700685</v>
      </c>
      <c r="I173" s="130">
        <v>850</v>
      </c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</row>
    <row r="174" spans="5:31" ht="20.100000000000001" hidden="1" customHeight="1" x14ac:dyDescent="0.25">
      <c r="E174" s="67"/>
      <c r="F174" s="113">
        <v>153</v>
      </c>
      <c r="G174" s="110">
        <v>15.1</v>
      </c>
      <c r="H174" s="129">
        <f t="shared" si="8"/>
        <v>59.602649006622521</v>
      </c>
      <c r="I174" s="130">
        <v>900</v>
      </c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</row>
    <row r="175" spans="5:31" ht="20.100000000000001" hidden="1" customHeight="1" x14ac:dyDescent="0.25">
      <c r="E175" s="67"/>
      <c r="F175" s="113">
        <v>202</v>
      </c>
      <c r="G175" s="110">
        <v>19.7</v>
      </c>
      <c r="H175" s="129">
        <f t="shared" si="8"/>
        <v>55.837563451776653</v>
      </c>
      <c r="I175" s="130">
        <v>1100</v>
      </c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</row>
    <row r="176" spans="5:31" ht="20.100000000000001" hidden="1" customHeight="1" x14ac:dyDescent="0.25">
      <c r="E176" s="67"/>
      <c r="F176" s="113">
        <v>203</v>
      </c>
      <c r="G176" s="110">
        <v>16.600000000000001</v>
      </c>
      <c r="H176" s="129">
        <f t="shared" si="8"/>
        <v>57.2289156626506</v>
      </c>
      <c r="I176" s="130">
        <v>950</v>
      </c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</row>
    <row r="177" spans="5:31" ht="20.100000000000001" hidden="1" customHeight="1" x14ac:dyDescent="0.25">
      <c r="E177" s="67"/>
      <c r="F177" s="113">
        <v>214</v>
      </c>
      <c r="G177" s="110">
        <v>15.5</v>
      </c>
      <c r="H177" s="129">
        <f t="shared" si="8"/>
        <v>58.064516129032256</v>
      </c>
      <c r="I177" s="130">
        <v>900</v>
      </c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</row>
    <row r="178" spans="5:31" ht="20.100000000000001" hidden="1" customHeight="1" x14ac:dyDescent="0.25">
      <c r="E178" s="67"/>
      <c r="F178" s="113">
        <v>215</v>
      </c>
      <c r="G178" s="110">
        <v>16.600000000000001</v>
      </c>
      <c r="H178" s="129">
        <f t="shared" si="8"/>
        <v>57.2289156626506</v>
      </c>
      <c r="I178" s="130">
        <v>950</v>
      </c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</row>
    <row r="179" spans="5:31" ht="20.100000000000001" hidden="1" customHeight="1" x14ac:dyDescent="0.25">
      <c r="E179" s="67"/>
      <c r="F179" s="113">
        <v>216</v>
      </c>
      <c r="G179" s="110">
        <v>16.600000000000001</v>
      </c>
      <c r="H179" s="129">
        <f t="shared" si="8"/>
        <v>57.2289156626506</v>
      </c>
      <c r="I179" s="130">
        <v>950</v>
      </c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</row>
    <row r="180" spans="5:31" ht="20.100000000000001" hidden="1" customHeight="1" x14ac:dyDescent="0.25">
      <c r="E180" s="67"/>
      <c r="F180" s="113">
        <v>217</v>
      </c>
      <c r="G180" s="110">
        <v>17.600000000000001</v>
      </c>
      <c r="H180" s="129">
        <f t="shared" si="8"/>
        <v>56.818181818181813</v>
      </c>
      <c r="I180" s="130">
        <v>1000</v>
      </c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</row>
    <row r="181" spans="5:31" ht="20.100000000000001" hidden="1" customHeight="1" x14ac:dyDescent="0.25">
      <c r="E181" s="67"/>
      <c r="F181" s="113">
        <v>218</v>
      </c>
      <c r="G181" s="110">
        <v>15.6</v>
      </c>
      <c r="H181" s="129">
        <f t="shared" ref="H181:H204" si="9">I181/G181</f>
        <v>57.692307692307693</v>
      </c>
      <c r="I181" s="130">
        <v>900</v>
      </c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</row>
    <row r="182" spans="5:31" ht="20.100000000000001" hidden="1" customHeight="1" x14ac:dyDescent="0.25">
      <c r="E182" s="67"/>
      <c r="F182" s="113">
        <v>219</v>
      </c>
      <c r="G182" s="110">
        <v>17.399999999999999</v>
      </c>
      <c r="H182" s="129">
        <f t="shared" si="9"/>
        <v>57.471264367816097</v>
      </c>
      <c r="I182" s="130">
        <v>1000</v>
      </c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</row>
    <row r="183" spans="5:31" ht="20.100000000000001" hidden="1" customHeight="1" x14ac:dyDescent="0.25">
      <c r="E183" s="67"/>
      <c r="F183" s="113">
        <v>220</v>
      </c>
      <c r="G183" s="110">
        <v>17.399999999999999</v>
      </c>
      <c r="H183" s="129">
        <f t="shared" si="9"/>
        <v>57.471264367816097</v>
      </c>
      <c r="I183" s="130">
        <v>1000</v>
      </c>
      <c r="R183" s="118"/>
      <c r="AE183" s="118"/>
    </row>
    <row r="184" spans="5:31" ht="20.100000000000001" hidden="1" customHeight="1" x14ac:dyDescent="0.25">
      <c r="E184" s="67"/>
      <c r="F184" s="113">
        <v>221</v>
      </c>
      <c r="G184" s="110">
        <v>14.2</v>
      </c>
      <c r="H184" s="129">
        <f t="shared" si="9"/>
        <v>59.859154929577471</v>
      </c>
      <c r="I184" s="130">
        <v>850</v>
      </c>
      <c r="R184" s="118"/>
      <c r="AE184" s="118"/>
    </row>
    <row r="185" spans="5:31" ht="20.100000000000001" hidden="1" customHeight="1" x14ac:dyDescent="0.25">
      <c r="E185" s="67"/>
      <c r="F185" s="113">
        <v>222</v>
      </c>
      <c r="G185" s="110">
        <v>14.2</v>
      </c>
      <c r="H185" s="129">
        <f t="shared" si="9"/>
        <v>59.859154929577471</v>
      </c>
      <c r="I185" s="130">
        <v>850</v>
      </c>
      <c r="R185" s="118"/>
      <c r="AE185" s="118"/>
    </row>
    <row r="186" spans="5:31" ht="20.100000000000001" hidden="1" customHeight="1" x14ac:dyDescent="0.25">
      <c r="E186" s="67"/>
      <c r="F186" s="113">
        <v>223</v>
      </c>
      <c r="G186" s="110">
        <v>14.2</v>
      </c>
      <c r="H186" s="129">
        <f t="shared" si="9"/>
        <v>59.859154929577471</v>
      </c>
      <c r="I186" s="130">
        <v>850</v>
      </c>
      <c r="R186" s="118"/>
      <c r="AE186" s="118"/>
    </row>
    <row r="187" spans="5:31" ht="20.100000000000001" hidden="1" customHeight="1" x14ac:dyDescent="0.25">
      <c r="E187" s="67"/>
      <c r="F187" s="113">
        <v>224</v>
      </c>
      <c r="G187" s="110">
        <v>14.2</v>
      </c>
      <c r="H187" s="129">
        <f t="shared" si="9"/>
        <v>59.859154929577471</v>
      </c>
      <c r="I187" s="130">
        <v>850</v>
      </c>
    </row>
    <row r="188" spans="5:31" ht="20.100000000000001" hidden="1" customHeight="1" x14ac:dyDescent="0.25">
      <c r="E188" s="67"/>
      <c r="F188" s="113">
        <v>225</v>
      </c>
      <c r="G188" s="110">
        <v>14.2</v>
      </c>
      <c r="H188" s="129">
        <f t="shared" si="9"/>
        <v>59.859154929577471</v>
      </c>
      <c r="I188" s="130">
        <v>850</v>
      </c>
    </row>
    <row r="189" spans="5:31" ht="20.100000000000001" hidden="1" customHeight="1" x14ac:dyDescent="0.25">
      <c r="E189" s="67"/>
      <c r="F189" s="113">
        <v>226</v>
      </c>
      <c r="G189" s="110">
        <v>15.1</v>
      </c>
      <c r="H189" s="129">
        <f t="shared" si="9"/>
        <v>59.602649006622521</v>
      </c>
      <c r="I189" s="130">
        <v>900</v>
      </c>
    </row>
    <row r="190" spans="5:31" ht="20.100000000000001" hidden="1" customHeight="1" x14ac:dyDescent="0.25">
      <c r="E190" s="67"/>
      <c r="F190" s="113">
        <v>227</v>
      </c>
      <c r="G190" s="110">
        <v>16.399999999999999</v>
      </c>
      <c r="H190" s="129">
        <f t="shared" si="9"/>
        <v>57.926829268292686</v>
      </c>
      <c r="I190" s="130">
        <v>950</v>
      </c>
    </row>
    <row r="191" spans="5:31" ht="20.100000000000001" hidden="1" customHeight="1" x14ac:dyDescent="0.25">
      <c r="E191" s="67"/>
      <c r="F191" s="113">
        <v>228</v>
      </c>
      <c r="G191" s="110">
        <v>16.399999999999999</v>
      </c>
      <c r="H191" s="129">
        <f t="shared" si="9"/>
        <v>57.926829268292686</v>
      </c>
      <c r="I191" s="130">
        <v>950</v>
      </c>
    </row>
    <row r="192" spans="5:31" ht="20.100000000000001" hidden="1" customHeight="1" x14ac:dyDescent="0.25">
      <c r="E192" s="67"/>
      <c r="F192" s="113">
        <v>229</v>
      </c>
      <c r="G192" s="110">
        <v>15.1</v>
      </c>
      <c r="H192" s="129">
        <f t="shared" si="9"/>
        <v>59.602649006622521</v>
      </c>
      <c r="I192" s="130">
        <v>900</v>
      </c>
    </row>
    <row r="193" spans="1:31" ht="20.100000000000001" hidden="1" customHeight="1" x14ac:dyDescent="0.25">
      <c r="E193" s="67"/>
      <c r="F193" s="113">
        <v>230</v>
      </c>
      <c r="G193" s="110">
        <v>14.2</v>
      </c>
      <c r="H193" s="129">
        <f t="shared" si="9"/>
        <v>59.859154929577471</v>
      </c>
      <c r="I193" s="130">
        <v>850</v>
      </c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</row>
    <row r="194" spans="1:31" ht="20.100000000000001" hidden="1" customHeight="1" x14ac:dyDescent="0.25">
      <c r="E194" s="67"/>
      <c r="F194" s="113">
        <v>231</v>
      </c>
      <c r="G194" s="110">
        <v>14.2</v>
      </c>
      <c r="H194" s="129">
        <f t="shared" si="9"/>
        <v>59.859154929577471</v>
      </c>
      <c r="I194" s="130">
        <v>850</v>
      </c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</row>
    <row r="195" spans="1:31" ht="20.100000000000001" hidden="1" customHeight="1" x14ac:dyDescent="0.25">
      <c r="E195" s="67"/>
      <c r="F195" s="113">
        <v>232</v>
      </c>
      <c r="G195" s="110">
        <v>14.8</v>
      </c>
      <c r="H195" s="129">
        <f t="shared" si="9"/>
        <v>57.432432432432428</v>
      </c>
      <c r="I195" s="130">
        <v>850</v>
      </c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</row>
    <row r="196" spans="1:31" ht="20.100000000000001" hidden="1" customHeight="1" x14ac:dyDescent="0.25">
      <c r="E196" s="67"/>
      <c r="F196" s="113">
        <v>235</v>
      </c>
      <c r="G196" s="110">
        <v>14.7</v>
      </c>
      <c r="H196" s="129">
        <f t="shared" si="9"/>
        <v>57.823129251700685</v>
      </c>
      <c r="I196" s="130">
        <v>850</v>
      </c>
    </row>
    <row r="197" spans="1:31" ht="20.100000000000001" hidden="1" customHeight="1" x14ac:dyDescent="0.25">
      <c r="E197" s="68"/>
      <c r="F197" s="113">
        <v>236</v>
      </c>
      <c r="G197" s="110">
        <v>14.2</v>
      </c>
      <c r="H197" s="129">
        <f t="shared" si="9"/>
        <v>59.859154929577471</v>
      </c>
      <c r="I197" s="130">
        <v>850</v>
      </c>
      <c r="R197" s="118"/>
      <c r="AE197" s="118"/>
    </row>
    <row r="198" spans="1:31" ht="20.100000000000001" hidden="1" customHeight="1" x14ac:dyDescent="0.25">
      <c r="E198" s="68"/>
      <c r="F198" s="113">
        <v>237</v>
      </c>
      <c r="G198" s="110">
        <v>14.2</v>
      </c>
      <c r="H198" s="129">
        <f t="shared" si="9"/>
        <v>59.859154929577471</v>
      </c>
      <c r="I198" s="130">
        <v>850</v>
      </c>
      <c r="R198" s="118"/>
      <c r="AE198" s="118"/>
    </row>
    <row r="199" spans="1:31" ht="20.100000000000001" hidden="1" customHeight="1" x14ac:dyDescent="0.25">
      <c r="E199" s="68"/>
      <c r="F199" s="113">
        <v>238</v>
      </c>
      <c r="G199" s="110">
        <v>14.2</v>
      </c>
      <c r="H199" s="129">
        <f t="shared" si="9"/>
        <v>59.859154929577471</v>
      </c>
      <c r="I199" s="130">
        <v>850</v>
      </c>
      <c r="R199" s="118"/>
      <c r="S199"/>
      <c r="T199"/>
      <c r="U199"/>
      <c r="V199"/>
      <c r="W199"/>
      <c r="X199"/>
      <c r="Y199"/>
      <c r="Z199"/>
      <c r="AA199"/>
      <c r="AB199"/>
      <c r="AC199"/>
      <c r="AD199"/>
      <c r="AE199" s="118"/>
    </row>
    <row r="200" spans="1:31" ht="20.100000000000001" hidden="1" customHeight="1" x14ac:dyDescent="0.25">
      <c r="E200" s="68"/>
      <c r="F200" s="113">
        <v>239</v>
      </c>
      <c r="G200" s="110">
        <v>14.2</v>
      </c>
      <c r="H200" s="129">
        <f t="shared" si="9"/>
        <v>59.859154929577471</v>
      </c>
      <c r="I200" s="130">
        <v>850</v>
      </c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1" ht="20.100000000000001" hidden="1" customHeight="1" x14ac:dyDescent="0.25">
      <c r="E201" s="68"/>
      <c r="F201" s="113">
        <v>240</v>
      </c>
      <c r="G201" s="110">
        <v>14.2</v>
      </c>
      <c r="H201" s="129">
        <f t="shared" si="9"/>
        <v>59.859154929577471</v>
      </c>
      <c r="I201" s="130">
        <v>850</v>
      </c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1" ht="20.100000000000001" hidden="1" customHeight="1" x14ac:dyDescent="0.25">
      <c r="E202" s="68"/>
      <c r="F202" s="113">
        <v>241</v>
      </c>
      <c r="G202" s="110">
        <v>14.2</v>
      </c>
      <c r="H202" s="129">
        <f t="shared" si="9"/>
        <v>59.859154929577471</v>
      </c>
      <c r="I202" s="130">
        <v>850</v>
      </c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1" ht="20.100000000000001" hidden="1" customHeight="1" x14ac:dyDescent="0.25">
      <c r="E203" s="68"/>
      <c r="F203" s="113">
        <v>242</v>
      </c>
      <c r="G203" s="110">
        <v>13.8</v>
      </c>
      <c r="H203" s="129">
        <f t="shared" si="9"/>
        <v>57.971014492753618</v>
      </c>
      <c r="I203" s="130">
        <v>800</v>
      </c>
      <c r="R203"/>
      <c r="AE203"/>
    </row>
    <row r="204" spans="1:31" ht="20.100000000000001" hidden="1" customHeight="1" x14ac:dyDescent="0.25">
      <c r="E204" s="68"/>
      <c r="F204" s="113">
        <v>244</v>
      </c>
      <c r="G204" s="110">
        <v>13.8</v>
      </c>
      <c r="H204" s="129">
        <f t="shared" si="9"/>
        <v>57.971014492753618</v>
      </c>
      <c r="I204" s="130">
        <v>800</v>
      </c>
      <c r="R204"/>
      <c r="AE204"/>
    </row>
    <row r="205" spans="1:31" ht="15" hidden="1" customHeight="1" x14ac:dyDescent="0.25">
      <c r="E205" s="67"/>
      <c r="R205"/>
      <c r="AE205"/>
    </row>
    <row r="206" spans="1:31" ht="21" hidden="1" x14ac:dyDescent="0.25">
      <c r="A206" s="381" t="s">
        <v>43</v>
      </c>
      <c r="B206" s="381"/>
      <c r="C206" s="381"/>
      <c r="D206" s="381"/>
      <c r="E206" s="381"/>
      <c r="F206" s="381"/>
      <c r="G206" s="381"/>
      <c r="H206" s="381"/>
      <c r="I206" s="381"/>
      <c r="R206"/>
      <c r="AE206"/>
    </row>
    <row r="207" spans="1:31" ht="15.75" hidden="1" thickBot="1" x14ac:dyDescent="0.3">
      <c r="E207" s="68"/>
    </row>
    <row r="208" spans="1:31" ht="21.75" hidden="1" thickBot="1" x14ac:dyDescent="0.3">
      <c r="A208" s="368" t="s">
        <v>26</v>
      </c>
      <c r="B208" s="369"/>
      <c r="C208" s="369"/>
      <c r="D208" s="369"/>
      <c r="E208" s="68"/>
      <c r="F208" s="368" t="s">
        <v>25</v>
      </c>
      <c r="G208" s="369"/>
      <c r="H208" s="369"/>
      <c r="I208" s="369"/>
    </row>
    <row r="209" spans="1:9" ht="39.950000000000003" hidden="1" customHeight="1" thickBot="1" x14ac:dyDescent="0.3">
      <c r="A209" s="20" t="s">
        <v>14</v>
      </c>
      <c r="B209" s="24" t="s">
        <v>15</v>
      </c>
      <c r="C209" s="25" t="s">
        <v>21</v>
      </c>
      <c r="D209" s="27" t="s">
        <v>16</v>
      </c>
      <c r="E209" s="68"/>
      <c r="F209" s="20" t="s">
        <v>14</v>
      </c>
      <c r="G209" s="24" t="s">
        <v>15</v>
      </c>
      <c r="H209" s="25" t="s">
        <v>21</v>
      </c>
      <c r="I209" s="27" t="s">
        <v>16</v>
      </c>
    </row>
    <row r="210" spans="1:9" ht="20.100000000000001" hidden="1" customHeight="1" x14ac:dyDescent="0.25">
      <c r="A210" s="109">
        <v>403</v>
      </c>
      <c r="B210" s="110">
        <v>13.8</v>
      </c>
      <c r="C210" s="111">
        <f t="shared" ref="C210:C241" si="10">D210/B210</f>
        <v>68.840579710144922</v>
      </c>
      <c r="D210" s="112">
        <v>950</v>
      </c>
      <c r="E210" s="68"/>
      <c r="F210" s="109">
        <v>95</v>
      </c>
      <c r="G210" s="110">
        <v>13.7</v>
      </c>
      <c r="H210" s="111">
        <f t="shared" ref="H210:H232" si="11">I210/G210</f>
        <v>51.094890510948908</v>
      </c>
      <c r="I210" s="112">
        <v>700</v>
      </c>
    </row>
    <row r="211" spans="1:9" ht="20.100000000000001" hidden="1" customHeight="1" x14ac:dyDescent="0.25">
      <c r="A211" s="109">
        <v>482</v>
      </c>
      <c r="B211" s="110">
        <v>13.8</v>
      </c>
      <c r="C211" s="111">
        <f t="shared" si="10"/>
        <v>68.840579710144922</v>
      </c>
      <c r="D211" s="112">
        <v>950</v>
      </c>
      <c r="E211" s="68"/>
      <c r="F211" s="109">
        <v>96</v>
      </c>
      <c r="G211" s="110">
        <v>14.2</v>
      </c>
      <c r="H211" s="111">
        <f t="shared" si="11"/>
        <v>52.816901408450704</v>
      </c>
      <c r="I211" s="112">
        <v>750</v>
      </c>
    </row>
    <row r="212" spans="1:9" ht="20.100000000000001" hidden="1" customHeight="1" x14ac:dyDescent="0.25">
      <c r="A212" s="109">
        <v>289</v>
      </c>
      <c r="B212" s="110">
        <v>14.1</v>
      </c>
      <c r="C212" s="111">
        <f t="shared" si="10"/>
        <v>70.921985815602838</v>
      </c>
      <c r="D212" s="112">
        <v>1000</v>
      </c>
      <c r="E212" s="68"/>
      <c r="F212" s="109">
        <v>97</v>
      </c>
      <c r="G212" s="110">
        <v>14.2</v>
      </c>
      <c r="H212" s="111">
        <f t="shared" si="11"/>
        <v>52.816901408450704</v>
      </c>
      <c r="I212" s="112">
        <v>750</v>
      </c>
    </row>
    <row r="213" spans="1:9" ht="20.100000000000001" hidden="1" customHeight="1" x14ac:dyDescent="0.25">
      <c r="A213" s="109">
        <v>290</v>
      </c>
      <c r="B213" s="110">
        <v>14.1</v>
      </c>
      <c r="C213" s="111">
        <f t="shared" si="10"/>
        <v>70.921985815602838</v>
      </c>
      <c r="D213" s="112">
        <v>1000</v>
      </c>
      <c r="E213" s="68"/>
      <c r="F213" s="109">
        <v>98</v>
      </c>
      <c r="G213" s="110">
        <v>14.2</v>
      </c>
      <c r="H213" s="111">
        <f t="shared" si="11"/>
        <v>52.816901408450704</v>
      </c>
      <c r="I213" s="112">
        <v>750</v>
      </c>
    </row>
    <row r="214" spans="1:9" ht="20.100000000000001" hidden="1" customHeight="1" x14ac:dyDescent="0.25">
      <c r="A214" s="109">
        <v>291</v>
      </c>
      <c r="B214" s="110">
        <v>14.1</v>
      </c>
      <c r="C214" s="111">
        <f t="shared" si="10"/>
        <v>70.921985815602838</v>
      </c>
      <c r="D214" s="112">
        <v>1000</v>
      </c>
      <c r="E214" s="68"/>
      <c r="F214" s="109">
        <v>99</v>
      </c>
      <c r="G214" s="110">
        <v>14.2</v>
      </c>
      <c r="H214" s="111">
        <f t="shared" si="11"/>
        <v>52.816901408450704</v>
      </c>
      <c r="I214" s="112">
        <v>750</v>
      </c>
    </row>
    <row r="215" spans="1:9" ht="20.100000000000001" hidden="1" customHeight="1" x14ac:dyDescent="0.25">
      <c r="A215" s="109">
        <v>266</v>
      </c>
      <c r="B215" s="110">
        <v>14.2</v>
      </c>
      <c r="C215" s="111">
        <f t="shared" si="10"/>
        <v>70.422535211267615</v>
      </c>
      <c r="D215" s="112">
        <v>1000</v>
      </c>
      <c r="E215" s="68"/>
      <c r="F215" s="109">
        <v>100</v>
      </c>
      <c r="G215" s="110">
        <v>14.2</v>
      </c>
      <c r="H215" s="111">
        <f t="shared" si="11"/>
        <v>52.816901408450704</v>
      </c>
      <c r="I215" s="112">
        <v>750</v>
      </c>
    </row>
    <row r="216" spans="1:9" ht="20.100000000000001" hidden="1" customHeight="1" x14ac:dyDescent="0.25">
      <c r="A216" s="109">
        <v>267</v>
      </c>
      <c r="B216" s="110">
        <v>14.2</v>
      </c>
      <c r="C216" s="111">
        <f t="shared" si="10"/>
        <v>70.422535211267615</v>
      </c>
      <c r="D216" s="112">
        <v>1000</v>
      </c>
      <c r="E216" s="68"/>
      <c r="F216" s="109">
        <v>101</v>
      </c>
      <c r="G216" s="110">
        <v>15.1</v>
      </c>
      <c r="H216" s="111">
        <f t="shared" si="11"/>
        <v>52.980132450331126</v>
      </c>
      <c r="I216" s="112">
        <v>800</v>
      </c>
    </row>
    <row r="217" spans="1:9" ht="20.100000000000001" hidden="1" customHeight="1" x14ac:dyDescent="0.25">
      <c r="A217" s="109">
        <v>268</v>
      </c>
      <c r="B217" s="110">
        <v>14.2</v>
      </c>
      <c r="C217" s="111">
        <f t="shared" si="10"/>
        <v>70.422535211267615</v>
      </c>
      <c r="D217" s="112">
        <v>1000</v>
      </c>
      <c r="E217" s="68"/>
      <c r="F217" s="109">
        <v>102</v>
      </c>
      <c r="G217" s="110">
        <v>20.100000000000001</v>
      </c>
      <c r="H217" s="111">
        <f t="shared" si="11"/>
        <v>52.238805970149251</v>
      </c>
      <c r="I217" s="112">
        <v>1050</v>
      </c>
    </row>
    <row r="218" spans="1:9" ht="20.100000000000001" hidden="1" customHeight="1" x14ac:dyDescent="0.25">
      <c r="A218" s="109">
        <v>269</v>
      </c>
      <c r="B218" s="110">
        <v>14.2</v>
      </c>
      <c r="C218" s="111">
        <f t="shared" si="10"/>
        <v>70.422535211267615</v>
      </c>
      <c r="D218" s="112">
        <v>1000</v>
      </c>
      <c r="E218" s="68"/>
      <c r="F218" s="109">
        <v>103</v>
      </c>
      <c r="G218" s="110">
        <v>20.2</v>
      </c>
      <c r="H218" s="111">
        <f t="shared" si="11"/>
        <v>51.980198019801982</v>
      </c>
      <c r="I218" s="112">
        <v>1050</v>
      </c>
    </row>
    <row r="219" spans="1:9" ht="20.100000000000001" hidden="1" customHeight="1" x14ac:dyDescent="0.25">
      <c r="A219" s="109">
        <v>271</v>
      </c>
      <c r="B219" s="110">
        <v>14.2</v>
      </c>
      <c r="C219" s="111">
        <f t="shared" si="10"/>
        <v>70.422535211267615</v>
      </c>
      <c r="D219" s="112">
        <v>1000</v>
      </c>
      <c r="E219" s="68"/>
      <c r="F219" s="109">
        <v>114</v>
      </c>
      <c r="G219" s="110">
        <v>14.2</v>
      </c>
      <c r="H219" s="111">
        <f t="shared" si="11"/>
        <v>52.816901408450704</v>
      </c>
      <c r="I219" s="112">
        <v>750</v>
      </c>
    </row>
    <row r="220" spans="1:9" ht="20.100000000000001" hidden="1" customHeight="1" x14ac:dyDescent="0.25">
      <c r="A220" s="109">
        <v>285</v>
      </c>
      <c r="B220" s="110">
        <v>14.2</v>
      </c>
      <c r="C220" s="111">
        <f t="shared" si="10"/>
        <v>70.422535211267615</v>
      </c>
      <c r="D220" s="112">
        <v>1000</v>
      </c>
      <c r="E220" s="68"/>
      <c r="F220" s="109">
        <v>115</v>
      </c>
      <c r="G220" s="110">
        <v>14.2</v>
      </c>
      <c r="H220" s="111">
        <f t="shared" si="11"/>
        <v>52.816901408450704</v>
      </c>
      <c r="I220" s="112">
        <v>750</v>
      </c>
    </row>
    <row r="221" spans="1:9" ht="20.100000000000001" hidden="1" customHeight="1" x14ac:dyDescent="0.25">
      <c r="A221" s="109">
        <v>286</v>
      </c>
      <c r="B221" s="110">
        <v>14.2</v>
      </c>
      <c r="C221" s="111">
        <f t="shared" si="10"/>
        <v>70.422535211267615</v>
      </c>
      <c r="D221" s="112">
        <v>1000</v>
      </c>
      <c r="E221" s="68"/>
      <c r="F221" s="109">
        <v>116</v>
      </c>
      <c r="G221" s="110">
        <v>14.2</v>
      </c>
      <c r="H221" s="111">
        <f t="shared" si="11"/>
        <v>52.816901408450704</v>
      </c>
      <c r="I221" s="112">
        <v>750</v>
      </c>
    </row>
    <row r="222" spans="1:9" ht="20.100000000000001" hidden="1" customHeight="1" x14ac:dyDescent="0.25">
      <c r="A222" s="109">
        <v>287</v>
      </c>
      <c r="B222" s="110">
        <v>14.2</v>
      </c>
      <c r="C222" s="111">
        <f t="shared" si="10"/>
        <v>70.422535211267615</v>
      </c>
      <c r="D222" s="112">
        <v>1000</v>
      </c>
      <c r="E222" s="68"/>
      <c r="F222" s="109">
        <v>117</v>
      </c>
      <c r="G222" s="110">
        <v>13.7</v>
      </c>
      <c r="H222" s="111">
        <f t="shared" si="11"/>
        <v>51.094890510948908</v>
      </c>
      <c r="I222" s="112">
        <v>700</v>
      </c>
    </row>
    <row r="223" spans="1:9" ht="20.100000000000001" hidden="1" customHeight="1" x14ac:dyDescent="0.25">
      <c r="A223" s="109">
        <v>288</v>
      </c>
      <c r="B223" s="110">
        <v>14.2</v>
      </c>
      <c r="C223" s="111">
        <f t="shared" si="10"/>
        <v>70.422535211267615</v>
      </c>
      <c r="D223" s="112">
        <v>1000</v>
      </c>
      <c r="E223" s="68"/>
      <c r="F223" s="109">
        <v>118</v>
      </c>
      <c r="G223" s="132">
        <v>13.8</v>
      </c>
      <c r="H223" s="133">
        <f t="shared" si="11"/>
        <v>50.724637681159415</v>
      </c>
      <c r="I223" s="134">
        <v>700</v>
      </c>
    </row>
    <row r="224" spans="1:9" ht="20.100000000000001" hidden="1" customHeight="1" x14ac:dyDescent="0.25">
      <c r="A224" s="109">
        <v>397</v>
      </c>
      <c r="B224" s="110">
        <v>14.2</v>
      </c>
      <c r="C224" s="111">
        <f t="shared" si="10"/>
        <v>70.422535211267615</v>
      </c>
      <c r="D224" s="112">
        <v>1000</v>
      </c>
      <c r="E224" s="68"/>
      <c r="F224" s="113">
        <v>245</v>
      </c>
      <c r="G224" s="110">
        <v>13.6</v>
      </c>
      <c r="H224" s="129">
        <f t="shared" si="11"/>
        <v>51.470588235294116</v>
      </c>
      <c r="I224" s="130">
        <v>700</v>
      </c>
    </row>
    <row r="225" spans="1:9" ht="20.100000000000001" hidden="1" customHeight="1" x14ac:dyDescent="0.25">
      <c r="A225" s="109">
        <v>398</v>
      </c>
      <c r="B225" s="110">
        <v>14.2</v>
      </c>
      <c r="C225" s="111">
        <f t="shared" si="10"/>
        <v>70.422535211267615</v>
      </c>
      <c r="D225" s="112">
        <v>1000</v>
      </c>
      <c r="E225" s="68"/>
      <c r="F225" s="113">
        <v>246</v>
      </c>
      <c r="G225" s="110">
        <v>14.2</v>
      </c>
      <c r="H225" s="129">
        <f t="shared" si="11"/>
        <v>52.816901408450704</v>
      </c>
      <c r="I225" s="130">
        <v>750</v>
      </c>
    </row>
    <row r="226" spans="1:9" ht="20.100000000000001" hidden="1" customHeight="1" x14ac:dyDescent="0.25">
      <c r="A226" s="109">
        <v>399</v>
      </c>
      <c r="B226" s="110">
        <v>14.2</v>
      </c>
      <c r="C226" s="111">
        <f t="shared" si="10"/>
        <v>70.422535211267615</v>
      </c>
      <c r="D226" s="112">
        <v>1000</v>
      </c>
      <c r="E226" s="68"/>
      <c r="F226" s="113">
        <v>247</v>
      </c>
      <c r="G226" s="110">
        <v>14.2</v>
      </c>
      <c r="H226" s="129">
        <f t="shared" si="11"/>
        <v>52.816901408450704</v>
      </c>
      <c r="I226" s="130">
        <v>750</v>
      </c>
    </row>
    <row r="227" spans="1:9" ht="20.100000000000001" hidden="1" customHeight="1" x14ac:dyDescent="0.25">
      <c r="A227" s="109">
        <v>400</v>
      </c>
      <c r="B227" s="110">
        <v>14.2</v>
      </c>
      <c r="C227" s="111">
        <f t="shared" si="10"/>
        <v>70.422535211267615</v>
      </c>
      <c r="D227" s="112">
        <v>1000</v>
      </c>
      <c r="E227" s="68"/>
      <c r="F227" s="113">
        <v>248</v>
      </c>
      <c r="G227" s="110">
        <v>14.2</v>
      </c>
      <c r="H227" s="129">
        <f t="shared" si="11"/>
        <v>52.816901408450704</v>
      </c>
      <c r="I227" s="130">
        <v>750</v>
      </c>
    </row>
    <row r="228" spans="1:9" ht="20.100000000000001" hidden="1" customHeight="1" x14ac:dyDescent="0.25">
      <c r="A228" s="109">
        <v>401</v>
      </c>
      <c r="B228" s="110">
        <v>14.2</v>
      </c>
      <c r="C228" s="111">
        <f t="shared" si="10"/>
        <v>70.422535211267615</v>
      </c>
      <c r="D228" s="112">
        <v>1000</v>
      </c>
      <c r="E228" s="68"/>
      <c r="F228" s="113">
        <v>249</v>
      </c>
      <c r="G228" s="110">
        <v>14.2</v>
      </c>
      <c r="H228" s="129">
        <f t="shared" si="11"/>
        <v>52.816901408450704</v>
      </c>
      <c r="I228" s="130">
        <v>750</v>
      </c>
    </row>
    <row r="229" spans="1:9" ht="20.100000000000001" hidden="1" customHeight="1" x14ac:dyDescent="0.25">
      <c r="A229" s="109">
        <v>402</v>
      </c>
      <c r="B229" s="110">
        <v>14.2</v>
      </c>
      <c r="C229" s="111">
        <f t="shared" si="10"/>
        <v>70.422535211267615</v>
      </c>
      <c r="D229" s="112">
        <v>1000</v>
      </c>
      <c r="E229" s="68"/>
      <c r="F229" s="113">
        <v>250</v>
      </c>
      <c r="G229" s="110">
        <v>14.2</v>
      </c>
      <c r="H229" s="129">
        <f t="shared" si="11"/>
        <v>52.816901408450704</v>
      </c>
      <c r="I229" s="130">
        <v>750</v>
      </c>
    </row>
    <row r="230" spans="1:9" ht="20.100000000000001" hidden="1" customHeight="1" x14ac:dyDescent="0.25">
      <c r="A230" s="109">
        <v>474</v>
      </c>
      <c r="B230" s="110">
        <v>14.2</v>
      </c>
      <c r="C230" s="111">
        <f t="shared" si="10"/>
        <v>70.422535211267615</v>
      </c>
      <c r="D230" s="112">
        <v>1000</v>
      </c>
      <c r="E230" s="68"/>
      <c r="F230" s="113">
        <v>251</v>
      </c>
      <c r="G230" s="110">
        <v>14.2</v>
      </c>
      <c r="H230" s="129">
        <f t="shared" si="11"/>
        <v>52.816901408450704</v>
      </c>
      <c r="I230" s="130">
        <v>750</v>
      </c>
    </row>
    <row r="231" spans="1:9" ht="20.100000000000001" hidden="1" customHeight="1" x14ac:dyDescent="0.25">
      <c r="A231" s="109">
        <v>476</v>
      </c>
      <c r="B231" s="110">
        <v>14.2</v>
      </c>
      <c r="C231" s="111">
        <f t="shared" si="10"/>
        <v>70.422535211267615</v>
      </c>
      <c r="D231" s="112">
        <v>1000</v>
      </c>
      <c r="E231" s="68"/>
      <c r="F231" s="113">
        <v>252</v>
      </c>
      <c r="G231" s="110">
        <v>14.2</v>
      </c>
      <c r="H231" s="129">
        <f t="shared" si="11"/>
        <v>52.816901408450704</v>
      </c>
      <c r="I231" s="130">
        <v>750</v>
      </c>
    </row>
    <row r="232" spans="1:9" ht="20.100000000000001" hidden="1" customHeight="1" thickBot="1" x14ac:dyDescent="0.3">
      <c r="A232" s="109">
        <v>477</v>
      </c>
      <c r="B232" s="110">
        <v>14.2</v>
      </c>
      <c r="C232" s="111">
        <f t="shared" si="10"/>
        <v>70.422535211267615</v>
      </c>
      <c r="D232" s="112">
        <v>1000</v>
      </c>
      <c r="E232" s="68"/>
      <c r="F232" s="139">
        <v>253</v>
      </c>
      <c r="G232" s="136">
        <v>14.8</v>
      </c>
      <c r="H232" s="140">
        <f t="shared" si="11"/>
        <v>50.67567567567567</v>
      </c>
      <c r="I232" s="141">
        <v>750</v>
      </c>
    </row>
    <row r="233" spans="1:9" ht="20.100000000000001" hidden="1" customHeight="1" x14ac:dyDescent="0.25">
      <c r="A233" s="109">
        <v>478</v>
      </c>
      <c r="B233" s="110">
        <v>14.2</v>
      </c>
      <c r="C233" s="111">
        <f t="shared" si="10"/>
        <v>70.422535211267615</v>
      </c>
      <c r="D233" s="112">
        <v>1000</v>
      </c>
      <c r="E233" s="67"/>
      <c r="I233" s="116"/>
    </row>
    <row r="234" spans="1:9" ht="20.100000000000001" hidden="1" customHeight="1" x14ac:dyDescent="0.25">
      <c r="A234" s="109">
        <v>479</v>
      </c>
      <c r="B234" s="110">
        <v>14.2</v>
      </c>
      <c r="C234" s="111">
        <f t="shared" si="10"/>
        <v>70.422535211267615</v>
      </c>
      <c r="D234" s="112">
        <v>1000</v>
      </c>
      <c r="E234" s="67"/>
    </row>
    <row r="235" spans="1:9" ht="20.100000000000001" hidden="1" customHeight="1" x14ac:dyDescent="0.25">
      <c r="A235" s="109">
        <v>480</v>
      </c>
      <c r="B235" s="110">
        <v>14.2</v>
      </c>
      <c r="C235" s="111">
        <f t="shared" si="10"/>
        <v>70.422535211267615</v>
      </c>
      <c r="D235" s="112">
        <v>1000</v>
      </c>
      <c r="E235" s="67"/>
    </row>
    <row r="236" spans="1:9" ht="20.100000000000001" hidden="1" customHeight="1" x14ac:dyDescent="0.25">
      <c r="A236" s="109">
        <v>481</v>
      </c>
      <c r="B236" s="110">
        <v>14.2</v>
      </c>
      <c r="C236" s="111">
        <f t="shared" si="10"/>
        <v>70.422535211267615</v>
      </c>
      <c r="D236" s="112">
        <v>1000</v>
      </c>
      <c r="E236" s="67"/>
    </row>
    <row r="237" spans="1:9" ht="20.100000000000001" hidden="1" customHeight="1" x14ac:dyDescent="0.25">
      <c r="A237" s="109">
        <v>293</v>
      </c>
      <c r="B237" s="110">
        <v>14.3</v>
      </c>
      <c r="C237" s="111">
        <f t="shared" si="10"/>
        <v>69.930069930069934</v>
      </c>
      <c r="D237" s="112">
        <v>1000</v>
      </c>
      <c r="E237" s="67"/>
    </row>
    <row r="238" spans="1:9" ht="20.100000000000001" hidden="1" customHeight="1" x14ac:dyDescent="0.25">
      <c r="A238" s="109">
        <v>294</v>
      </c>
      <c r="B238" s="110">
        <v>14.3</v>
      </c>
      <c r="C238" s="111">
        <f t="shared" si="10"/>
        <v>69.930069930069934</v>
      </c>
      <c r="D238" s="112">
        <v>1000</v>
      </c>
      <c r="E238" s="67"/>
    </row>
    <row r="239" spans="1:9" ht="20.100000000000001" hidden="1" customHeight="1" x14ac:dyDescent="0.25">
      <c r="A239" s="109">
        <v>295</v>
      </c>
      <c r="B239" s="110">
        <v>14.3</v>
      </c>
      <c r="C239" s="111">
        <f t="shared" si="10"/>
        <v>69.930069930069934</v>
      </c>
      <c r="D239" s="112">
        <v>1000</v>
      </c>
      <c r="E239" s="67"/>
    </row>
    <row r="240" spans="1:9" ht="20.100000000000001" hidden="1" customHeight="1" x14ac:dyDescent="0.25">
      <c r="A240" s="109">
        <v>296</v>
      </c>
      <c r="B240" s="110">
        <v>14.3</v>
      </c>
      <c r="C240" s="111">
        <f t="shared" si="10"/>
        <v>69.930069930069934</v>
      </c>
      <c r="D240" s="112">
        <v>1000</v>
      </c>
      <c r="E240" s="67"/>
    </row>
    <row r="241" spans="1:5" ht="20.100000000000001" hidden="1" customHeight="1" x14ac:dyDescent="0.25">
      <c r="A241" s="109">
        <v>297</v>
      </c>
      <c r="B241" s="110">
        <v>14.3</v>
      </c>
      <c r="C241" s="111">
        <f t="shared" si="10"/>
        <v>69.930069930069934</v>
      </c>
      <c r="D241" s="112">
        <v>1000</v>
      </c>
      <c r="E241" s="104"/>
    </row>
    <row r="242" spans="1:5" ht="20.100000000000001" hidden="1" customHeight="1" x14ac:dyDescent="0.25">
      <c r="A242" s="109">
        <v>298</v>
      </c>
      <c r="B242" s="110">
        <v>14.3</v>
      </c>
      <c r="C242" s="111">
        <f t="shared" ref="C242:C261" si="12">D242/B242</f>
        <v>69.930069930069934</v>
      </c>
      <c r="D242" s="112">
        <v>1000</v>
      </c>
      <c r="E242" s="54"/>
    </row>
    <row r="243" spans="1:5" ht="20.100000000000001" hidden="1" customHeight="1" x14ac:dyDescent="0.25">
      <c r="A243" s="109">
        <v>340</v>
      </c>
      <c r="B243" s="110">
        <v>14.3</v>
      </c>
      <c r="C243" s="111">
        <f t="shared" si="12"/>
        <v>69.930069930069934</v>
      </c>
      <c r="D243" s="112">
        <v>1000</v>
      </c>
      <c r="E243" s="67"/>
    </row>
    <row r="244" spans="1:5" ht="20.100000000000001" hidden="1" customHeight="1" x14ac:dyDescent="0.25">
      <c r="A244" s="109">
        <v>341</v>
      </c>
      <c r="B244" s="110">
        <v>14.3</v>
      </c>
      <c r="C244" s="111">
        <f t="shared" si="12"/>
        <v>69.930069930069934</v>
      </c>
      <c r="D244" s="112">
        <v>1000</v>
      </c>
      <c r="E244" s="67"/>
    </row>
    <row r="245" spans="1:5" ht="20.100000000000001" hidden="1" customHeight="1" x14ac:dyDescent="0.25">
      <c r="A245" s="109">
        <v>342</v>
      </c>
      <c r="B245" s="110">
        <v>14.3</v>
      </c>
      <c r="C245" s="111">
        <f t="shared" si="12"/>
        <v>69.930069930069934</v>
      </c>
      <c r="D245" s="112">
        <v>1000</v>
      </c>
      <c r="E245" s="67"/>
    </row>
    <row r="246" spans="1:5" ht="20.100000000000001" hidden="1" customHeight="1" x14ac:dyDescent="0.25">
      <c r="A246" s="109">
        <v>343</v>
      </c>
      <c r="B246" s="110">
        <v>14.3</v>
      </c>
      <c r="C246" s="111">
        <f t="shared" si="12"/>
        <v>69.930069930069934</v>
      </c>
      <c r="D246" s="112">
        <v>1000</v>
      </c>
      <c r="E246" s="67"/>
    </row>
    <row r="247" spans="1:5" ht="20.100000000000001" hidden="1" customHeight="1" x14ac:dyDescent="0.25">
      <c r="A247" s="109">
        <v>390</v>
      </c>
      <c r="B247" s="110">
        <v>14.3</v>
      </c>
      <c r="C247" s="111">
        <f t="shared" si="12"/>
        <v>69.930069930069934</v>
      </c>
      <c r="D247" s="112">
        <v>1000</v>
      </c>
      <c r="E247" s="67"/>
    </row>
    <row r="248" spans="1:5" ht="20.100000000000001" hidden="1" customHeight="1" x14ac:dyDescent="0.25">
      <c r="A248" s="109">
        <v>391</v>
      </c>
      <c r="B248" s="110">
        <v>14.3</v>
      </c>
      <c r="C248" s="111">
        <f t="shared" si="12"/>
        <v>69.930069930069934</v>
      </c>
      <c r="D248" s="112">
        <v>1000</v>
      </c>
      <c r="E248" s="67"/>
    </row>
    <row r="249" spans="1:5" ht="20.100000000000001" hidden="1" customHeight="1" x14ac:dyDescent="0.25">
      <c r="A249" s="109">
        <v>392</v>
      </c>
      <c r="B249" s="110">
        <v>14.3</v>
      </c>
      <c r="C249" s="111">
        <f t="shared" si="12"/>
        <v>69.930069930069934</v>
      </c>
      <c r="D249" s="112">
        <v>1000</v>
      </c>
      <c r="E249" s="67"/>
    </row>
    <row r="250" spans="1:5" ht="20.100000000000001" hidden="1" customHeight="1" x14ac:dyDescent="0.25">
      <c r="A250" s="109">
        <v>393</v>
      </c>
      <c r="B250" s="110">
        <v>14.3</v>
      </c>
      <c r="C250" s="111">
        <f t="shared" si="12"/>
        <v>69.930069930069934</v>
      </c>
      <c r="D250" s="112">
        <v>1000</v>
      </c>
      <c r="E250" s="67"/>
    </row>
    <row r="251" spans="1:5" ht="20.100000000000001" hidden="1" customHeight="1" x14ac:dyDescent="0.25">
      <c r="A251" s="109">
        <v>394</v>
      </c>
      <c r="B251" s="110">
        <v>14.3</v>
      </c>
      <c r="C251" s="111">
        <f t="shared" si="12"/>
        <v>69.930069930069934</v>
      </c>
      <c r="D251" s="112">
        <v>1000</v>
      </c>
      <c r="E251" s="67"/>
    </row>
    <row r="252" spans="1:5" ht="20.100000000000001" hidden="1" customHeight="1" x14ac:dyDescent="0.25">
      <c r="A252" s="109">
        <v>395</v>
      </c>
      <c r="B252" s="110">
        <v>14.3</v>
      </c>
      <c r="C252" s="111">
        <f t="shared" si="12"/>
        <v>69.930069930069934</v>
      </c>
      <c r="D252" s="112">
        <v>1000</v>
      </c>
      <c r="E252" s="67"/>
    </row>
    <row r="253" spans="1:5" ht="20.100000000000001" hidden="1" customHeight="1" x14ac:dyDescent="0.25">
      <c r="A253" s="109">
        <v>440</v>
      </c>
      <c r="B253" s="110">
        <v>14.3</v>
      </c>
      <c r="C253" s="111">
        <f t="shared" si="12"/>
        <v>69.930069930069934</v>
      </c>
      <c r="D253" s="112">
        <v>1000</v>
      </c>
      <c r="E253" s="67"/>
    </row>
    <row r="254" spans="1:5" ht="20.100000000000001" hidden="1" customHeight="1" x14ac:dyDescent="0.25">
      <c r="A254" s="109">
        <v>396</v>
      </c>
      <c r="B254" s="110">
        <v>14.7</v>
      </c>
      <c r="C254" s="111">
        <f t="shared" si="12"/>
        <v>68.02721088435375</v>
      </c>
      <c r="D254" s="112">
        <v>1000</v>
      </c>
      <c r="E254" s="67"/>
    </row>
    <row r="255" spans="1:5" ht="20.100000000000001" hidden="1" customHeight="1" x14ac:dyDescent="0.25">
      <c r="A255" s="109">
        <v>475</v>
      </c>
      <c r="B255" s="110">
        <v>14.7</v>
      </c>
      <c r="C255" s="111">
        <f t="shared" si="12"/>
        <v>78.231292517006807</v>
      </c>
      <c r="D255" s="112">
        <v>1150</v>
      </c>
      <c r="E255" s="68"/>
    </row>
    <row r="256" spans="1:5" ht="20.100000000000001" hidden="1" customHeight="1" x14ac:dyDescent="0.25">
      <c r="A256" s="109">
        <v>292</v>
      </c>
      <c r="B256" s="110">
        <v>14.8</v>
      </c>
      <c r="C256" s="111">
        <f t="shared" si="12"/>
        <v>67.567567567567565</v>
      </c>
      <c r="D256" s="112">
        <v>1000</v>
      </c>
      <c r="E256" s="68"/>
    </row>
    <row r="257" spans="1:31" ht="20.100000000000001" hidden="1" customHeight="1" x14ac:dyDescent="0.25">
      <c r="A257" s="109">
        <v>299</v>
      </c>
      <c r="B257" s="110">
        <v>14.9</v>
      </c>
      <c r="C257" s="111">
        <f t="shared" si="12"/>
        <v>67.114093959731548</v>
      </c>
      <c r="D257" s="112">
        <v>1000</v>
      </c>
      <c r="E257" s="68"/>
    </row>
    <row r="258" spans="1:31" ht="20.100000000000001" hidden="1" customHeight="1" x14ac:dyDescent="0.25">
      <c r="A258" s="109">
        <v>473</v>
      </c>
      <c r="B258" s="110">
        <v>14.9</v>
      </c>
      <c r="C258" s="111">
        <f t="shared" si="12"/>
        <v>67.114093959731548</v>
      </c>
      <c r="D258" s="112">
        <v>1000</v>
      </c>
      <c r="E258" s="68"/>
    </row>
    <row r="259" spans="1:31" ht="20.100000000000001" hidden="1" customHeight="1" x14ac:dyDescent="0.25">
      <c r="A259" s="109">
        <v>270</v>
      </c>
      <c r="B259" s="110">
        <v>15.1</v>
      </c>
      <c r="C259" s="111">
        <f t="shared" si="12"/>
        <v>69.536423841059602</v>
      </c>
      <c r="D259" s="112">
        <v>1050</v>
      </c>
      <c r="E259" s="68"/>
    </row>
    <row r="260" spans="1:31" ht="20.100000000000001" hidden="1" customHeight="1" x14ac:dyDescent="0.25">
      <c r="A260" s="109">
        <v>441</v>
      </c>
      <c r="B260" s="110">
        <v>15.2</v>
      </c>
      <c r="C260" s="111">
        <f t="shared" si="12"/>
        <v>69.078947368421055</v>
      </c>
      <c r="D260" s="112">
        <v>1050</v>
      </c>
      <c r="E260" s="68"/>
    </row>
    <row r="261" spans="1:31" ht="20.100000000000001" hidden="1" customHeight="1" x14ac:dyDescent="0.25">
      <c r="A261" s="109">
        <v>272</v>
      </c>
      <c r="B261" s="110">
        <v>16.3</v>
      </c>
      <c r="C261" s="111">
        <f t="shared" si="12"/>
        <v>67.484662576687114</v>
      </c>
      <c r="D261" s="112">
        <v>1100</v>
      </c>
      <c r="E261" s="68"/>
    </row>
    <row r="262" spans="1:31" ht="15" hidden="1" customHeight="1" x14ac:dyDescent="0.25">
      <c r="E262" s="67"/>
    </row>
    <row r="263" spans="1:31" hidden="1" x14ac:dyDescent="0.25">
      <c r="E263" s="67"/>
    </row>
    <row r="264" spans="1:31" ht="21" x14ac:dyDescent="0.25">
      <c r="A264" s="382" t="s">
        <v>37</v>
      </c>
      <c r="B264" s="382"/>
      <c r="C264" s="382"/>
      <c r="D264" s="382"/>
      <c r="E264" s="382"/>
      <c r="F264" s="382"/>
      <c r="G264" s="382"/>
      <c r="H264" s="382"/>
      <c r="I264" s="382"/>
      <c r="R264" s="427">
        <v>29.6</v>
      </c>
      <c r="S264" s="111">
        <v>438</v>
      </c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426">
        <v>1600</v>
      </c>
    </row>
    <row r="265" spans="1:31" ht="15.75" thickBot="1" x14ac:dyDescent="0.3">
      <c r="E265" s="67"/>
      <c r="R265" s="427"/>
      <c r="S265" s="111">
        <v>439</v>
      </c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426">
        <v>1350</v>
      </c>
    </row>
    <row r="266" spans="1:31" ht="21.75" thickBot="1" x14ac:dyDescent="0.3">
      <c r="A266" s="368" t="s">
        <v>26</v>
      </c>
      <c r="B266" s="369"/>
      <c r="C266" s="369"/>
      <c r="D266" s="369"/>
      <c r="E266" s="67"/>
      <c r="F266" s="368" t="s">
        <v>25</v>
      </c>
      <c r="G266" s="369"/>
      <c r="H266" s="369"/>
      <c r="I266" s="369"/>
      <c r="R266" s="427" t="s">
        <v>63</v>
      </c>
      <c r="S266" s="111">
        <v>414</v>
      </c>
      <c r="T266" s="111">
        <v>418</v>
      </c>
      <c r="U266" s="111">
        <v>420</v>
      </c>
      <c r="V266" s="111">
        <v>428</v>
      </c>
      <c r="W266" s="111">
        <v>430</v>
      </c>
      <c r="X266" s="111">
        <v>432</v>
      </c>
      <c r="Y266" s="111">
        <v>444</v>
      </c>
      <c r="Z266" s="111">
        <v>445</v>
      </c>
      <c r="AA266" s="111">
        <v>446</v>
      </c>
      <c r="AB266" s="111">
        <v>447</v>
      </c>
      <c r="AC266" s="111">
        <v>448</v>
      </c>
      <c r="AD266" s="226"/>
      <c r="AE266" s="426">
        <v>1650</v>
      </c>
    </row>
    <row r="267" spans="1:31" ht="39.950000000000003" customHeight="1" thickBot="1" x14ac:dyDescent="0.3">
      <c r="A267" s="20" t="s">
        <v>14</v>
      </c>
      <c r="B267" s="24" t="s">
        <v>15</v>
      </c>
      <c r="C267" s="25" t="s">
        <v>21</v>
      </c>
      <c r="D267" s="27" t="s">
        <v>16</v>
      </c>
      <c r="E267" s="67"/>
      <c r="F267" s="20" t="s">
        <v>14</v>
      </c>
      <c r="G267" s="24" t="s">
        <v>15</v>
      </c>
      <c r="H267" s="25" t="s">
        <v>21</v>
      </c>
      <c r="I267" s="27" t="s">
        <v>16</v>
      </c>
      <c r="R267" s="427"/>
      <c r="S267" s="111">
        <v>415</v>
      </c>
      <c r="T267" s="111">
        <v>419</v>
      </c>
      <c r="U267" s="111">
        <v>421</v>
      </c>
      <c r="V267" s="111">
        <v>429</v>
      </c>
      <c r="W267" s="111">
        <v>431</v>
      </c>
      <c r="X267" s="111">
        <v>433</v>
      </c>
      <c r="Y267" s="111">
        <v>449</v>
      </c>
      <c r="Z267" s="111">
        <v>450</v>
      </c>
      <c r="AA267" s="111">
        <v>451</v>
      </c>
      <c r="AB267" s="111">
        <v>452</v>
      </c>
      <c r="AC267" s="111">
        <v>453</v>
      </c>
      <c r="AD267" s="226"/>
      <c r="AE267" s="426">
        <v>1350</v>
      </c>
    </row>
    <row r="268" spans="1:31" ht="20.100000000000001" customHeight="1" x14ac:dyDescent="0.25">
      <c r="A268" s="228">
        <v>367</v>
      </c>
      <c r="B268" s="229">
        <v>15.9</v>
      </c>
      <c r="C268" s="373">
        <f>D268/(B268+B269)</f>
        <v>61.258278145695357</v>
      </c>
      <c r="D268" s="375">
        <v>1850</v>
      </c>
      <c r="E268" s="67"/>
      <c r="F268" s="142">
        <v>119</v>
      </c>
      <c r="G268" s="143">
        <v>16.7</v>
      </c>
      <c r="H268" s="377">
        <f>I268/(G268+G269)</f>
        <v>55.389221556886227</v>
      </c>
      <c r="I268" s="379">
        <v>1850</v>
      </c>
      <c r="R268" s="427" t="s">
        <v>64</v>
      </c>
      <c r="S268" s="225">
        <v>416</v>
      </c>
      <c r="T268" s="111">
        <v>436</v>
      </c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454">
        <v>1700</v>
      </c>
    </row>
    <row r="269" spans="1:31" ht="20.100000000000001" customHeight="1" thickBot="1" x14ac:dyDescent="0.3">
      <c r="A269" s="230">
        <v>371</v>
      </c>
      <c r="B269" s="231">
        <v>14.3</v>
      </c>
      <c r="C269" s="374"/>
      <c r="D269" s="376">
        <v>1850</v>
      </c>
      <c r="E269" s="68"/>
      <c r="F269" s="144">
        <v>123</v>
      </c>
      <c r="G269" s="136">
        <v>16.7</v>
      </c>
      <c r="H269" s="378"/>
      <c r="I269" s="380"/>
      <c r="R269" s="427"/>
      <c r="S269" s="225">
        <v>417</v>
      </c>
      <c r="T269" s="111">
        <v>437</v>
      </c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454">
        <v>1350</v>
      </c>
    </row>
    <row r="270" spans="1:31" ht="20.100000000000001" customHeight="1" x14ac:dyDescent="0.25">
      <c r="A270" s="228">
        <v>368</v>
      </c>
      <c r="B270" s="220">
        <v>15.4</v>
      </c>
      <c r="C270" s="373">
        <f>D270/(B270+B271)</f>
        <v>61.461794019933549</v>
      </c>
      <c r="D270" s="375">
        <v>1850</v>
      </c>
      <c r="E270" s="67"/>
      <c r="F270" s="142">
        <v>120</v>
      </c>
      <c r="G270" s="143">
        <v>17.399999999999999</v>
      </c>
      <c r="H270" s="377">
        <f>I270/(G270+G271)</f>
        <v>55.072463768115945</v>
      </c>
      <c r="I270" s="379">
        <v>1900</v>
      </c>
      <c r="R270" s="427">
        <v>30.2</v>
      </c>
      <c r="S270" s="111">
        <v>426</v>
      </c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427">
        <v>1750</v>
      </c>
    </row>
    <row r="271" spans="1:31" ht="20.100000000000001" customHeight="1" thickBot="1" x14ac:dyDescent="0.3">
      <c r="A271" s="232">
        <v>372</v>
      </c>
      <c r="B271" s="233">
        <v>14.7</v>
      </c>
      <c r="C271" s="387"/>
      <c r="D271" s="388">
        <v>1850</v>
      </c>
      <c r="E271" s="67"/>
      <c r="F271" s="144">
        <v>124</v>
      </c>
      <c r="G271" s="136">
        <v>17.100000000000001</v>
      </c>
      <c r="H271" s="378"/>
      <c r="I271" s="380"/>
      <c r="R271" s="427"/>
      <c r="S271" s="111">
        <v>427</v>
      </c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427"/>
    </row>
    <row r="272" spans="1:31" ht="20.100000000000001" customHeight="1" x14ac:dyDescent="0.25">
      <c r="A272" s="228">
        <v>369</v>
      </c>
      <c r="B272" s="229">
        <v>16.899999999999999</v>
      </c>
      <c r="C272" s="373">
        <f>D272/(B272+B273)</f>
        <v>62.700964630225087</v>
      </c>
      <c r="D272" s="375">
        <v>1950</v>
      </c>
      <c r="E272" s="67"/>
      <c r="F272" s="142">
        <v>121</v>
      </c>
      <c r="G272" s="143">
        <v>16.7</v>
      </c>
      <c r="H272" s="377">
        <f>I272/(G272+G273)</f>
        <v>55.722891566265055</v>
      </c>
      <c r="I272" s="379">
        <v>1850</v>
      </c>
      <c r="R272" s="427" t="s">
        <v>66</v>
      </c>
      <c r="S272" s="111">
        <v>367</v>
      </c>
      <c r="T272" s="111">
        <v>368</v>
      </c>
      <c r="U272" s="111">
        <v>388</v>
      </c>
      <c r="V272" s="111">
        <v>410</v>
      </c>
      <c r="W272" s="226"/>
      <c r="X272" s="226"/>
      <c r="Y272" s="226"/>
      <c r="Z272" s="226"/>
      <c r="AA272" s="226"/>
      <c r="AB272" s="226"/>
      <c r="AC272" s="226"/>
      <c r="AD272" s="226"/>
      <c r="AE272" s="427">
        <v>1850</v>
      </c>
    </row>
    <row r="273" spans="1:31" ht="20.100000000000001" customHeight="1" thickBot="1" x14ac:dyDescent="0.3">
      <c r="A273" s="232">
        <v>373</v>
      </c>
      <c r="B273" s="231">
        <v>14.2</v>
      </c>
      <c r="C273" s="374"/>
      <c r="D273" s="376">
        <v>1950</v>
      </c>
      <c r="E273" s="67"/>
      <c r="F273" s="144">
        <v>125</v>
      </c>
      <c r="G273" s="146">
        <v>16.5</v>
      </c>
      <c r="H273" s="378"/>
      <c r="I273" s="380"/>
      <c r="R273" s="427"/>
      <c r="S273" s="111">
        <v>371</v>
      </c>
      <c r="T273" s="111">
        <v>372</v>
      </c>
      <c r="U273" s="111">
        <v>389</v>
      </c>
      <c r="V273" s="111">
        <v>412</v>
      </c>
      <c r="W273" s="226"/>
      <c r="X273" s="226"/>
      <c r="Y273" s="226"/>
      <c r="Z273" s="226"/>
      <c r="AA273" s="226"/>
      <c r="AB273" s="226"/>
      <c r="AC273" s="226"/>
      <c r="AD273" s="226"/>
      <c r="AE273" s="427"/>
    </row>
    <row r="274" spans="1:31" ht="20.100000000000001" customHeight="1" x14ac:dyDescent="0.25">
      <c r="A274" s="236">
        <v>370</v>
      </c>
      <c r="B274" s="237">
        <v>16.899999999999999</v>
      </c>
      <c r="C274" s="383">
        <f>D274/(B274+B275)</f>
        <v>62.5</v>
      </c>
      <c r="D274" s="385">
        <v>2000</v>
      </c>
      <c r="E274" s="68"/>
      <c r="F274" s="142">
        <v>122</v>
      </c>
      <c r="G274" s="143">
        <v>18</v>
      </c>
      <c r="H274" s="377">
        <f>I274/(G274+G275)</f>
        <v>54.929577464788736</v>
      </c>
      <c r="I274" s="379">
        <v>1950</v>
      </c>
      <c r="R274" s="427" t="s">
        <v>65</v>
      </c>
      <c r="S274" s="111">
        <v>369</v>
      </c>
      <c r="T274" s="111">
        <v>422</v>
      </c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427">
        <v>1950</v>
      </c>
    </row>
    <row r="275" spans="1:31" ht="20.100000000000001" customHeight="1" thickBot="1" x14ac:dyDescent="0.3">
      <c r="A275" s="238">
        <v>374</v>
      </c>
      <c r="B275" s="240">
        <v>15.1</v>
      </c>
      <c r="C275" s="384"/>
      <c r="D275" s="386"/>
      <c r="E275" s="68"/>
      <c r="F275" s="144">
        <v>126</v>
      </c>
      <c r="G275" s="136">
        <v>17.5</v>
      </c>
      <c r="H275" s="378"/>
      <c r="I275" s="380"/>
      <c r="R275" s="427"/>
      <c r="S275" s="111">
        <v>373</v>
      </c>
      <c r="T275" s="111">
        <v>423</v>
      </c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427"/>
    </row>
    <row r="276" spans="1:31" ht="20.100000000000001" customHeight="1" x14ac:dyDescent="0.25">
      <c r="A276" s="246">
        <v>378</v>
      </c>
      <c r="B276" s="247">
        <v>16.7</v>
      </c>
      <c r="C276" s="389">
        <f>D276/(B276+B277)</f>
        <v>61.74698795180722</v>
      </c>
      <c r="D276" s="391">
        <v>2050</v>
      </c>
      <c r="E276" s="68"/>
      <c r="F276" s="142">
        <v>130</v>
      </c>
      <c r="G276" s="143">
        <v>16.7</v>
      </c>
      <c r="H276" s="377">
        <f t="shared" ref="H276" si="13">I276/(G276+G277)</f>
        <v>55.722891566265055</v>
      </c>
      <c r="I276" s="379">
        <v>1850</v>
      </c>
      <c r="R276" s="427" t="s">
        <v>62</v>
      </c>
      <c r="S276" s="111">
        <v>370</v>
      </c>
      <c r="T276" s="111">
        <v>411</v>
      </c>
      <c r="U276" s="111">
        <v>424</v>
      </c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427">
        <v>2000</v>
      </c>
    </row>
    <row r="277" spans="1:31" ht="20.100000000000001" customHeight="1" thickBot="1" x14ac:dyDescent="0.3">
      <c r="A277" s="248">
        <v>379</v>
      </c>
      <c r="B277" s="249">
        <v>16.5</v>
      </c>
      <c r="C277" s="390"/>
      <c r="D277" s="392"/>
      <c r="E277" s="68"/>
      <c r="F277" s="144">
        <v>131</v>
      </c>
      <c r="G277" s="136">
        <v>16.5</v>
      </c>
      <c r="H277" s="378"/>
      <c r="I277" s="380"/>
      <c r="R277" s="427"/>
      <c r="S277" s="111">
        <v>374</v>
      </c>
      <c r="T277" s="111">
        <v>413</v>
      </c>
      <c r="U277" s="111">
        <v>425</v>
      </c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427"/>
    </row>
    <row r="278" spans="1:31" ht="20.100000000000001" customHeight="1" x14ac:dyDescent="0.25">
      <c r="A278" s="246">
        <v>380</v>
      </c>
      <c r="B278" s="247">
        <v>16.7</v>
      </c>
      <c r="C278" s="389">
        <f t="shared" ref="C278" si="14">D278/(B278+B279)</f>
        <v>61.74698795180722</v>
      </c>
      <c r="D278" s="391">
        <v>2050</v>
      </c>
      <c r="E278" s="68"/>
      <c r="F278" s="142">
        <v>132</v>
      </c>
      <c r="G278" s="143">
        <v>16.7</v>
      </c>
      <c r="H278" s="377">
        <f t="shared" ref="H278" si="15">I278/(G278+G279)</f>
        <v>55.722891566265055</v>
      </c>
      <c r="I278" s="379">
        <v>1850</v>
      </c>
      <c r="R278" s="427">
        <v>33.200000000000003</v>
      </c>
      <c r="S278" s="111">
        <v>378</v>
      </c>
      <c r="T278" s="111">
        <v>380</v>
      </c>
      <c r="U278" s="111">
        <v>382</v>
      </c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427">
        <v>2050</v>
      </c>
    </row>
    <row r="279" spans="1:31" ht="20.100000000000001" customHeight="1" thickBot="1" x14ac:dyDescent="0.3">
      <c r="A279" s="248">
        <v>381</v>
      </c>
      <c r="B279" s="249">
        <v>16.5</v>
      </c>
      <c r="C279" s="390"/>
      <c r="D279" s="392"/>
      <c r="E279" s="68"/>
      <c r="F279" s="144">
        <v>133</v>
      </c>
      <c r="G279" s="136">
        <v>16.5</v>
      </c>
      <c r="H279" s="378"/>
      <c r="I279" s="380"/>
      <c r="R279" s="427"/>
      <c r="S279" s="111">
        <v>379</v>
      </c>
      <c r="T279" s="111">
        <v>381</v>
      </c>
      <c r="U279" s="111">
        <v>383</v>
      </c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427"/>
    </row>
    <row r="280" spans="1:31" ht="20.100000000000001" customHeight="1" x14ac:dyDescent="0.25">
      <c r="A280" s="246">
        <v>382</v>
      </c>
      <c r="B280" s="247">
        <v>16.7</v>
      </c>
      <c r="C280" s="389">
        <f t="shared" ref="C280" si="16">D280/(B280+B281)</f>
        <v>61.74698795180722</v>
      </c>
      <c r="D280" s="391">
        <v>2050</v>
      </c>
      <c r="E280" s="68"/>
      <c r="F280" s="142">
        <v>134</v>
      </c>
      <c r="G280" s="143">
        <v>16.7</v>
      </c>
      <c r="H280" s="377">
        <f t="shared" ref="H280" si="17">I280/(G280+G281)</f>
        <v>55.722891566265055</v>
      </c>
      <c r="I280" s="379">
        <v>1850</v>
      </c>
      <c r="R280" s="427">
        <v>36.4</v>
      </c>
      <c r="S280" s="111">
        <v>434</v>
      </c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426">
        <v>2100</v>
      </c>
    </row>
    <row r="281" spans="1:31" ht="20.100000000000001" customHeight="1" thickBot="1" x14ac:dyDescent="0.3">
      <c r="A281" s="248">
        <v>383</v>
      </c>
      <c r="B281" s="249">
        <v>16.5</v>
      </c>
      <c r="C281" s="390"/>
      <c r="D281" s="392"/>
      <c r="E281" s="68"/>
      <c r="F281" s="144">
        <v>135</v>
      </c>
      <c r="G281" s="136">
        <v>16.5</v>
      </c>
      <c r="H281" s="378"/>
      <c r="I281" s="380"/>
      <c r="R281" s="427"/>
      <c r="S281" s="111">
        <v>435</v>
      </c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426">
        <v>1350</v>
      </c>
    </row>
    <row r="282" spans="1:31" ht="20.100000000000001" customHeight="1" x14ac:dyDescent="0.25">
      <c r="A282" s="250">
        <v>384</v>
      </c>
      <c r="B282" s="251">
        <v>20.5</v>
      </c>
      <c r="C282" s="401">
        <f t="shared" ref="C282" si="18">D282/(B282+B283)</f>
        <v>58.968058968058962</v>
      </c>
      <c r="D282" s="403">
        <v>2400</v>
      </c>
      <c r="E282" s="68"/>
      <c r="F282" s="142">
        <v>136</v>
      </c>
      <c r="G282" s="143">
        <v>21.7</v>
      </c>
      <c r="H282" s="377">
        <f t="shared" ref="H282" si="19">I282/(G282+G283)</f>
        <v>53.613053613053616</v>
      </c>
      <c r="I282" s="379">
        <v>2300</v>
      </c>
      <c r="R282" s="427">
        <v>35.5</v>
      </c>
      <c r="S282" s="111">
        <v>386</v>
      </c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427">
        <v>2150</v>
      </c>
    </row>
    <row r="283" spans="1:31" ht="20.100000000000001" customHeight="1" thickBot="1" x14ac:dyDescent="0.3">
      <c r="A283" s="252">
        <v>385</v>
      </c>
      <c r="B283" s="253">
        <v>20.2</v>
      </c>
      <c r="C283" s="402"/>
      <c r="D283" s="404"/>
      <c r="E283" s="68"/>
      <c r="F283" s="144">
        <v>137</v>
      </c>
      <c r="G283" s="136">
        <v>21.2</v>
      </c>
      <c r="H283" s="378"/>
      <c r="I283" s="380"/>
      <c r="R283" s="427"/>
      <c r="S283" s="111">
        <v>387</v>
      </c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427">
        <v>2150</v>
      </c>
    </row>
    <row r="284" spans="1:31" ht="20.100000000000001" customHeight="1" x14ac:dyDescent="0.25">
      <c r="A284" s="254">
        <v>386</v>
      </c>
      <c r="B284" s="255">
        <v>18</v>
      </c>
      <c r="C284" s="397">
        <f t="shared" ref="C284" si="20">D284/(B284+B285)</f>
        <v>60.563380281690144</v>
      </c>
      <c r="D284" s="399">
        <v>2150</v>
      </c>
      <c r="E284" s="68"/>
      <c r="F284" s="142">
        <v>138</v>
      </c>
      <c r="G284" s="143">
        <v>16.7</v>
      </c>
      <c r="H284" s="377">
        <f t="shared" ref="H284" si="21">I284/(G284+G285)</f>
        <v>55.722891566265055</v>
      </c>
      <c r="I284" s="379">
        <v>1850</v>
      </c>
      <c r="R284" s="427">
        <v>40.700000000000003</v>
      </c>
      <c r="S284" s="111">
        <v>384</v>
      </c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427">
        <v>2400</v>
      </c>
    </row>
    <row r="285" spans="1:31" ht="20.100000000000001" customHeight="1" thickBot="1" x14ac:dyDescent="0.3">
      <c r="A285" s="256">
        <v>387</v>
      </c>
      <c r="B285" s="257">
        <v>17.5</v>
      </c>
      <c r="C285" s="398"/>
      <c r="D285" s="400">
        <v>2150</v>
      </c>
      <c r="E285" s="68"/>
      <c r="F285" s="144">
        <v>139</v>
      </c>
      <c r="G285" s="136">
        <v>16.5</v>
      </c>
      <c r="H285" s="378"/>
      <c r="I285" s="380"/>
      <c r="R285" s="427"/>
      <c r="S285" s="111">
        <v>385</v>
      </c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427"/>
    </row>
    <row r="286" spans="1:31" ht="20.100000000000001" customHeight="1" x14ac:dyDescent="0.25">
      <c r="A286" s="242">
        <v>410</v>
      </c>
      <c r="B286" s="243">
        <v>15.5</v>
      </c>
      <c r="C286" s="393">
        <f t="shared" ref="C286:C312" si="22">D286/(B286+B287)</f>
        <v>56.402439024390247</v>
      </c>
      <c r="D286" s="395">
        <v>1850</v>
      </c>
      <c r="E286" s="68"/>
      <c r="F286" s="142">
        <v>140</v>
      </c>
      <c r="G286" s="143">
        <v>22.3</v>
      </c>
      <c r="H286" s="377">
        <f t="shared" ref="H286" si="23">I286/(G286+G287)</f>
        <v>54.02010050251257</v>
      </c>
      <c r="I286" s="379">
        <v>2150</v>
      </c>
      <c r="R286" s="453" t="s">
        <v>44</v>
      </c>
      <c r="S286" s="453"/>
      <c r="T286" s="453"/>
      <c r="U286" s="453"/>
      <c r="V286" s="453"/>
      <c r="W286" s="453"/>
      <c r="X286" s="453"/>
      <c r="Y286" s="453"/>
      <c r="Z286" s="453"/>
      <c r="AA286" s="453"/>
      <c r="AB286" s="453"/>
      <c r="AC286" s="453"/>
      <c r="AD286" s="453"/>
      <c r="AE286" s="453"/>
    </row>
    <row r="287" spans="1:31" ht="20.100000000000001" customHeight="1" thickBot="1" x14ac:dyDescent="0.3">
      <c r="A287" s="244">
        <v>412</v>
      </c>
      <c r="B287" s="245">
        <v>17.3</v>
      </c>
      <c r="C287" s="394"/>
      <c r="D287" s="396">
        <v>1350</v>
      </c>
      <c r="E287" s="68"/>
      <c r="F287" s="144">
        <v>141</v>
      </c>
      <c r="G287" s="136">
        <v>17.5</v>
      </c>
      <c r="H287" s="378"/>
      <c r="I287" s="380"/>
      <c r="R287" s="209">
        <v>8.8000000000000007</v>
      </c>
      <c r="S287" s="111">
        <v>300</v>
      </c>
      <c r="T287" s="111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112">
        <v>500</v>
      </c>
    </row>
    <row r="288" spans="1:31" ht="20.100000000000001" customHeight="1" x14ac:dyDescent="0.25">
      <c r="A288" s="236">
        <v>411</v>
      </c>
      <c r="B288" s="237">
        <v>17.399999999999999</v>
      </c>
      <c r="C288" s="383">
        <f t="shared" si="22"/>
        <v>57.471264367816097</v>
      </c>
      <c r="D288" s="385">
        <v>2000</v>
      </c>
      <c r="E288" s="68"/>
      <c r="F288" s="142">
        <v>174</v>
      </c>
      <c r="G288" s="143">
        <v>14.3</v>
      </c>
      <c r="H288" s="377">
        <f t="shared" ref="H288" si="24">I288/(G288+G289)</f>
        <v>55.94405594405594</v>
      </c>
      <c r="I288" s="379">
        <v>1600</v>
      </c>
      <c r="R288" s="209" t="s">
        <v>67</v>
      </c>
      <c r="S288" s="111">
        <v>357</v>
      </c>
      <c r="T288" s="111">
        <v>404</v>
      </c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112">
        <v>600</v>
      </c>
    </row>
    <row r="289" spans="1:31" ht="20.100000000000001" customHeight="1" thickBot="1" x14ac:dyDescent="0.3">
      <c r="A289" s="238">
        <v>413</v>
      </c>
      <c r="B289" s="239">
        <v>17.399999999999999</v>
      </c>
      <c r="C289" s="384"/>
      <c r="D289" s="386">
        <v>1350</v>
      </c>
      <c r="E289" s="68"/>
      <c r="F289" s="144">
        <v>175</v>
      </c>
      <c r="G289" s="136">
        <v>14.3</v>
      </c>
      <c r="H289" s="378"/>
      <c r="I289" s="380"/>
      <c r="R289" s="209">
        <v>10</v>
      </c>
      <c r="S289" s="111">
        <v>483</v>
      </c>
      <c r="T289" s="111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112">
        <v>650</v>
      </c>
    </row>
    <row r="290" spans="1:31" ht="20.100000000000001" customHeight="1" x14ac:dyDescent="0.25">
      <c r="A290" s="258">
        <v>414</v>
      </c>
      <c r="B290" s="259">
        <v>14.3</v>
      </c>
      <c r="C290" s="409">
        <f t="shared" si="22"/>
        <v>57.692307692307686</v>
      </c>
      <c r="D290" s="411">
        <v>1650</v>
      </c>
      <c r="E290" s="67"/>
      <c r="F290" s="142">
        <v>176</v>
      </c>
      <c r="G290" s="143">
        <v>14.6</v>
      </c>
      <c r="H290" s="377">
        <f t="shared" ref="H290" si="25">I290/(G290+G291)</f>
        <v>56.122448979591837</v>
      </c>
      <c r="I290" s="379">
        <v>1650</v>
      </c>
    </row>
    <row r="291" spans="1:31" ht="20.100000000000001" customHeight="1" thickBot="1" x14ac:dyDescent="0.3">
      <c r="A291" s="260">
        <v>415</v>
      </c>
      <c r="B291" s="261">
        <v>14.3</v>
      </c>
      <c r="C291" s="410"/>
      <c r="D291" s="412">
        <v>1350</v>
      </c>
      <c r="E291" s="67"/>
      <c r="F291" s="144">
        <v>177</v>
      </c>
      <c r="G291" s="136">
        <v>14.8</v>
      </c>
      <c r="H291" s="378"/>
      <c r="I291" s="380"/>
    </row>
    <row r="292" spans="1:31" ht="20.100000000000001" customHeight="1" x14ac:dyDescent="0.25">
      <c r="A292" s="262">
        <v>416</v>
      </c>
      <c r="B292" s="263">
        <v>14.6</v>
      </c>
      <c r="C292" s="405">
        <f t="shared" si="22"/>
        <v>57.823129251700685</v>
      </c>
      <c r="D292" s="407">
        <v>1700</v>
      </c>
      <c r="E292" s="67"/>
      <c r="F292" s="142">
        <v>178</v>
      </c>
      <c r="G292" s="143">
        <v>14.1</v>
      </c>
      <c r="H292" s="377">
        <f t="shared" ref="H292" si="26">I292/(G292+G293)</f>
        <v>56.338028169014088</v>
      </c>
      <c r="I292" s="379">
        <v>1600</v>
      </c>
    </row>
    <row r="293" spans="1:31" ht="20.100000000000001" customHeight="1" thickBot="1" x14ac:dyDescent="0.3">
      <c r="A293" s="264">
        <v>417</v>
      </c>
      <c r="B293" s="265">
        <v>14.8</v>
      </c>
      <c r="C293" s="406"/>
      <c r="D293" s="408">
        <v>1350</v>
      </c>
      <c r="E293" s="67"/>
      <c r="F293" s="144">
        <v>179</v>
      </c>
      <c r="G293" s="136">
        <v>14.3</v>
      </c>
      <c r="H293" s="378"/>
      <c r="I293" s="380"/>
      <c r="R293" s="155"/>
      <c r="U293" s="156"/>
    </row>
    <row r="294" spans="1:31" ht="20.100000000000001" customHeight="1" x14ac:dyDescent="0.25">
      <c r="A294" s="258">
        <v>418</v>
      </c>
      <c r="B294" s="259">
        <v>14.1</v>
      </c>
      <c r="C294" s="409">
        <f t="shared" si="22"/>
        <v>58.098591549295776</v>
      </c>
      <c r="D294" s="411">
        <v>1650</v>
      </c>
      <c r="E294" s="67"/>
      <c r="F294" s="142">
        <v>180</v>
      </c>
      <c r="G294" s="143">
        <v>14.1</v>
      </c>
      <c r="H294" s="377">
        <f t="shared" ref="H294" si="27">I294/(G294+G295)</f>
        <v>56.338028169014088</v>
      </c>
      <c r="I294" s="379">
        <v>1600</v>
      </c>
    </row>
    <row r="295" spans="1:31" ht="20.100000000000001" customHeight="1" thickBot="1" x14ac:dyDescent="0.3">
      <c r="A295" s="260">
        <v>419</v>
      </c>
      <c r="B295" s="261">
        <v>14.3</v>
      </c>
      <c r="C295" s="410"/>
      <c r="D295" s="412">
        <v>1350</v>
      </c>
      <c r="E295" s="67"/>
      <c r="F295" s="144">
        <v>181</v>
      </c>
      <c r="G295" s="136">
        <v>14.3</v>
      </c>
      <c r="H295" s="378"/>
      <c r="I295" s="380"/>
    </row>
    <row r="296" spans="1:31" ht="20.100000000000001" customHeight="1" x14ac:dyDescent="0.25">
      <c r="A296" s="258">
        <v>420</v>
      </c>
      <c r="B296" s="259">
        <v>14.1</v>
      </c>
      <c r="C296" s="409">
        <f t="shared" si="22"/>
        <v>58.098591549295776</v>
      </c>
      <c r="D296" s="411">
        <v>1650</v>
      </c>
      <c r="E296" s="67"/>
      <c r="F296" s="142">
        <v>182</v>
      </c>
      <c r="G296" s="143">
        <v>17.3</v>
      </c>
      <c r="H296" s="377">
        <f t="shared" ref="H296" si="28">I296/(G296+G297)</f>
        <v>54.597701149425291</v>
      </c>
      <c r="I296" s="379">
        <v>1900</v>
      </c>
    </row>
    <row r="297" spans="1:31" ht="20.100000000000001" customHeight="1" thickBot="1" x14ac:dyDescent="0.3">
      <c r="A297" s="260">
        <v>421</v>
      </c>
      <c r="B297" s="261">
        <v>14.3</v>
      </c>
      <c r="C297" s="410"/>
      <c r="D297" s="412">
        <v>1350</v>
      </c>
      <c r="E297" s="67"/>
      <c r="F297" s="144">
        <v>183</v>
      </c>
      <c r="G297" s="136">
        <v>17.5</v>
      </c>
      <c r="H297" s="378"/>
      <c r="I297" s="380"/>
    </row>
    <row r="298" spans="1:31" ht="20.100000000000001" customHeight="1" x14ac:dyDescent="0.25">
      <c r="A298" s="266">
        <v>422</v>
      </c>
      <c r="B298" s="267">
        <v>16.7</v>
      </c>
      <c r="C298" s="413">
        <f t="shared" si="22"/>
        <v>58.035714285714299</v>
      </c>
      <c r="D298" s="415">
        <v>1950</v>
      </c>
      <c r="E298" s="67"/>
      <c r="F298" s="142">
        <v>184</v>
      </c>
      <c r="G298" s="143">
        <v>17.3</v>
      </c>
      <c r="H298" s="377">
        <f t="shared" ref="H298" si="29">I298/(G298+G299)</f>
        <v>54.597701149425291</v>
      </c>
      <c r="I298" s="379">
        <v>1900</v>
      </c>
    </row>
    <row r="299" spans="1:31" ht="20.100000000000001" customHeight="1" thickBot="1" x14ac:dyDescent="0.3">
      <c r="A299" s="268">
        <v>423</v>
      </c>
      <c r="B299" s="269">
        <v>16.899999999999999</v>
      </c>
      <c r="C299" s="414"/>
      <c r="D299" s="416">
        <v>1350</v>
      </c>
      <c r="E299" s="67"/>
      <c r="F299" s="144">
        <v>185</v>
      </c>
      <c r="G299" s="136">
        <v>17.5</v>
      </c>
      <c r="H299" s="378"/>
      <c r="I299" s="380"/>
    </row>
    <row r="300" spans="1:31" ht="20.100000000000001" customHeight="1" x14ac:dyDescent="0.25">
      <c r="A300" s="236">
        <v>424</v>
      </c>
      <c r="B300" s="237">
        <v>17</v>
      </c>
      <c r="C300" s="383">
        <f t="shared" si="22"/>
        <v>58.823529411764703</v>
      </c>
      <c r="D300" s="385">
        <v>2000</v>
      </c>
      <c r="E300" s="67"/>
      <c r="F300" s="142">
        <v>186</v>
      </c>
      <c r="G300" s="143">
        <v>14.1</v>
      </c>
      <c r="H300" s="377">
        <f t="shared" ref="H300" si="30">I300/(G300+G301)</f>
        <v>56.338028169014088</v>
      </c>
      <c r="I300" s="379">
        <v>1600</v>
      </c>
    </row>
    <row r="301" spans="1:31" ht="20.100000000000001" customHeight="1" thickBot="1" x14ac:dyDescent="0.3">
      <c r="A301" s="238">
        <v>425</v>
      </c>
      <c r="B301" s="240">
        <v>17</v>
      </c>
      <c r="C301" s="384"/>
      <c r="D301" s="386">
        <v>1350</v>
      </c>
      <c r="E301" s="67"/>
      <c r="F301" s="144">
        <v>187</v>
      </c>
      <c r="G301" s="136">
        <v>14.3</v>
      </c>
      <c r="H301" s="378"/>
      <c r="I301" s="380"/>
    </row>
    <row r="302" spans="1:31" ht="20.100000000000001" customHeight="1" x14ac:dyDescent="0.25">
      <c r="A302" s="142">
        <v>426</v>
      </c>
      <c r="B302" s="234">
        <v>14.9</v>
      </c>
      <c r="C302" s="417">
        <f t="shared" si="22"/>
        <v>57.947019867549663</v>
      </c>
      <c r="D302" s="419">
        <v>1750</v>
      </c>
      <c r="E302" s="67"/>
      <c r="F302" s="142">
        <v>188</v>
      </c>
      <c r="G302" s="143">
        <v>14.1</v>
      </c>
      <c r="H302" s="377">
        <f t="shared" ref="H302" si="31">I302/(G302+G303)</f>
        <v>56.338028169014088</v>
      </c>
      <c r="I302" s="379">
        <v>1600</v>
      </c>
    </row>
    <row r="303" spans="1:31" ht="20.100000000000001" customHeight="1" thickBot="1" x14ac:dyDescent="0.3">
      <c r="A303" s="235">
        <v>427</v>
      </c>
      <c r="B303" s="241">
        <v>15.3</v>
      </c>
      <c r="C303" s="418"/>
      <c r="D303" s="420">
        <v>1350</v>
      </c>
      <c r="E303" s="67"/>
      <c r="F303" s="144">
        <v>189</v>
      </c>
      <c r="G303" s="136">
        <v>14.3</v>
      </c>
      <c r="H303" s="378"/>
      <c r="I303" s="380"/>
    </row>
    <row r="304" spans="1:31" ht="20.100000000000001" customHeight="1" x14ac:dyDescent="0.25">
      <c r="A304" s="258">
        <v>428</v>
      </c>
      <c r="B304" s="259">
        <v>14.1</v>
      </c>
      <c r="C304" s="409">
        <f t="shared" si="22"/>
        <v>58.098591549295776</v>
      </c>
      <c r="D304" s="411">
        <v>1650</v>
      </c>
      <c r="E304" s="67"/>
      <c r="F304" s="142">
        <v>190</v>
      </c>
      <c r="G304" s="143">
        <v>14.1</v>
      </c>
      <c r="H304" s="377">
        <f t="shared" ref="H304" si="32">I304/(G304+G305)</f>
        <v>56.338028169014088</v>
      </c>
      <c r="I304" s="379">
        <v>1600</v>
      </c>
    </row>
    <row r="305" spans="1:9" ht="20.100000000000001" customHeight="1" thickBot="1" x14ac:dyDescent="0.3">
      <c r="A305" s="260">
        <v>429</v>
      </c>
      <c r="B305" s="261">
        <v>14.3</v>
      </c>
      <c r="C305" s="410"/>
      <c r="D305" s="412">
        <v>1350</v>
      </c>
      <c r="E305" s="104"/>
      <c r="F305" s="144">
        <v>191</v>
      </c>
      <c r="G305" s="136">
        <v>14.3</v>
      </c>
      <c r="H305" s="378"/>
      <c r="I305" s="380"/>
    </row>
    <row r="306" spans="1:9" ht="20.100000000000001" customHeight="1" x14ac:dyDescent="0.25">
      <c r="A306" s="258">
        <v>430</v>
      </c>
      <c r="B306" s="259">
        <v>14.1</v>
      </c>
      <c r="C306" s="409">
        <f t="shared" si="22"/>
        <v>58.098591549295776</v>
      </c>
      <c r="D306" s="411">
        <v>1650</v>
      </c>
      <c r="E306" s="54"/>
      <c r="F306" s="142">
        <v>192</v>
      </c>
      <c r="G306" s="143">
        <v>14.1</v>
      </c>
      <c r="H306" s="377">
        <f t="shared" ref="H306" si="33">I306/(G306+G307)</f>
        <v>56.537102473498237</v>
      </c>
      <c r="I306" s="379">
        <v>1600</v>
      </c>
    </row>
    <row r="307" spans="1:9" ht="20.100000000000001" customHeight="1" thickBot="1" x14ac:dyDescent="0.3">
      <c r="A307" s="260">
        <v>431</v>
      </c>
      <c r="B307" s="261">
        <v>14.3</v>
      </c>
      <c r="C307" s="410"/>
      <c r="D307" s="412">
        <v>1350</v>
      </c>
      <c r="E307" s="67"/>
      <c r="F307" s="144">
        <v>193</v>
      </c>
      <c r="G307" s="136">
        <v>14.2</v>
      </c>
      <c r="H307" s="378"/>
      <c r="I307" s="380"/>
    </row>
    <row r="308" spans="1:9" ht="20.100000000000001" customHeight="1" x14ac:dyDescent="0.25">
      <c r="A308" s="258">
        <v>432</v>
      </c>
      <c r="B308" s="259">
        <v>14.1</v>
      </c>
      <c r="C308" s="409">
        <f t="shared" si="22"/>
        <v>58.303886925795062</v>
      </c>
      <c r="D308" s="411">
        <v>1650</v>
      </c>
      <c r="E308" s="67"/>
      <c r="F308" s="142">
        <v>194</v>
      </c>
      <c r="G308" s="143">
        <v>18.100000000000001</v>
      </c>
      <c r="H308" s="377">
        <f t="shared" ref="H308" si="34">I308/(G308+G309)</f>
        <v>54.945054945054935</v>
      </c>
      <c r="I308" s="379">
        <v>2000</v>
      </c>
    </row>
    <row r="309" spans="1:9" ht="20.100000000000001" customHeight="1" thickBot="1" x14ac:dyDescent="0.3">
      <c r="A309" s="260">
        <v>433</v>
      </c>
      <c r="B309" s="261">
        <v>14.2</v>
      </c>
      <c r="C309" s="410"/>
      <c r="D309" s="412">
        <v>1350</v>
      </c>
      <c r="E309" s="67"/>
      <c r="F309" s="144">
        <v>195</v>
      </c>
      <c r="G309" s="136">
        <v>18.3</v>
      </c>
      <c r="H309" s="378"/>
      <c r="I309" s="380"/>
    </row>
    <row r="310" spans="1:9" ht="20.100000000000001" customHeight="1" x14ac:dyDescent="0.25">
      <c r="A310" s="270">
        <v>434</v>
      </c>
      <c r="B310" s="271">
        <v>18.100000000000001</v>
      </c>
      <c r="C310" s="421">
        <f t="shared" si="22"/>
        <v>57.692307692307686</v>
      </c>
      <c r="D310" s="423">
        <v>2100</v>
      </c>
      <c r="E310" s="67"/>
      <c r="F310" s="142">
        <v>196</v>
      </c>
      <c r="G310" s="143">
        <v>14.1</v>
      </c>
      <c r="H310" s="377">
        <f>I310/(G310+G311)</f>
        <v>55.932203389830505</v>
      </c>
      <c r="I310" s="379">
        <v>1650</v>
      </c>
    </row>
    <row r="311" spans="1:9" ht="20.100000000000001" customHeight="1" thickBot="1" x14ac:dyDescent="0.3">
      <c r="A311" s="272">
        <v>435</v>
      </c>
      <c r="B311" s="273">
        <v>18.3</v>
      </c>
      <c r="C311" s="422"/>
      <c r="D311" s="424">
        <v>1350</v>
      </c>
      <c r="E311" s="67"/>
      <c r="F311" s="144">
        <v>197</v>
      </c>
      <c r="G311" s="136">
        <v>15.4</v>
      </c>
      <c r="H311" s="378"/>
      <c r="I311" s="380"/>
    </row>
    <row r="312" spans="1:9" ht="20.100000000000001" customHeight="1" x14ac:dyDescent="0.25">
      <c r="A312" s="266">
        <v>436</v>
      </c>
      <c r="B312" s="267">
        <v>14.1</v>
      </c>
      <c r="C312" s="413">
        <f t="shared" si="22"/>
        <v>57.627118644067799</v>
      </c>
      <c r="D312" s="415">
        <v>1700</v>
      </c>
      <c r="E312" s="67"/>
      <c r="F312" s="142">
        <v>198</v>
      </c>
      <c r="G312" s="143">
        <v>14.1</v>
      </c>
      <c r="H312" s="377">
        <f t="shared" ref="H312" si="35">I312/(G312+G313)</f>
        <v>56.291390728476813</v>
      </c>
      <c r="I312" s="379">
        <v>1700</v>
      </c>
    </row>
    <row r="313" spans="1:9" ht="20.100000000000001" customHeight="1" thickBot="1" x14ac:dyDescent="0.3">
      <c r="A313" s="268">
        <v>437</v>
      </c>
      <c r="B313" s="269">
        <v>15.4</v>
      </c>
      <c r="C313" s="414"/>
      <c r="D313" s="416">
        <v>1350</v>
      </c>
      <c r="E313" s="67"/>
      <c r="F313" s="144">
        <v>199</v>
      </c>
      <c r="G313" s="136">
        <v>16.100000000000001</v>
      </c>
      <c r="H313" s="378"/>
      <c r="I313" s="380"/>
    </row>
    <row r="314" spans="1:9" ht="20.100000000000001" customHeight="1" x14ac:dyDescent="0.25">
      <c r="A314" s="258">
        <v>444</v>
      </c>
      <c r="B314" s="259">
        <v>14.2</v>
      </c>
      <c r="C314" s="409">
        <f t="shared" ref="C314" si="36">D314/(B314+B315)</f>
        <v>58.098591549295776</v>
      </c>
      <c r="D314" s="411">
        <v>1650</v>
      </c>
      <c r="E314" s="67"/>
      <c r="F314" s="142">
        <v>154</v>
      </c>
      <c r="G314" s="143">
        <v>16.5</v>
      </c>
      <c r="H314" s="377">
        <f t="shared" ref="H314" si="37">I314/(G314+G315)</f>
        <v>52.215189873417721</v>
      </c>
      <c r="I314" s="379">
        <v>1650</v>
      </c>
    </row>
    <row r="315" spans="1:9" ht="20.100000000000001" customHeight="1" thickBot="1" x14ac:dyDescent="0.3">
      <c r="A315" s="260">
        <v>449</v>
      </c>
      <c r="B315" s="261">
        <v>14.2</v>
      </c>
      <c r="C315" s="410"/>
      <c r="D315" s="412">
        <v>1350</v>
      </c>
      <c r="E315" s="67"/>
      <c r="F315" s="144">
        <v>155</v>
      </c>
      <c r="G315" s="136">
        <v>15.1</v>
      </c>
      <c r="H315" s="378"/>
      <c r="I315" s="380"/>
    </row>
    <row r="316" spans="1:9" ht="20.100000000000001" customHeight="1" x14ac:dyDescent="0.25">
      <c r="A316" s="258">
        <v>445</v>
      </c>
      <c r="B316" s="259">
        <v>14.2</v>
      </c>
      <c r="C316" s="409">
        <f t="shared" ref="C316:C322" si="38">D316/(B316+B317)</f>
        <v>58.098591549295776</v>
      </c>
      <c r="D316" s="411">
        <v>1650</v>
      </c>
      <c r="E316" s="67"/>
      <c r="F316" s="142">
        <v>204</v>
      </c>
      <c r="G316" s="143">
        <v>14.2</v>
      </c>
      <c r="H316" s="377">
        <f>I316/(G316+G317)</f>
        <v>52.816901408450704</v>
      </c>
      <c r="I316" s="379">
        <v>1500</v>
      </c>
    </row>
    <row r="317" spans="1:9" ht="20.100000000000001" customHeight="1" thickBot="1" x14ac:dyDescent="0.3">
      <c r="A317" s="260">
        <v>450</v>
      </c>
      <c r="B317" s="261">
        <v>14.2</v>
      </c>
      <c r="C317" s="410"/>
      <c r="D317" s="412">
        <v>1350</v>
      </c>
      <c r="E317" s="67"/>
      <c r="F317" s="144">
        <v>209</v>
      </c>
      <c r="G317" s="136">
        <v>14.2</v>
      </c>
      <c r="H317" s="378"/>
      <c r="I317" s="380">
        <v>1500</v>
      </c>
    </row>
    <row r="318" spans="1:9" ht="20.100000000000001" customHeight="1" x14ac:dyDescent="0.25">
      <c r="A318" s="258">
        <v>446</v>
      </c>
      <c r="B318" s="259">
        <v>14.2</v>
      </c>
      <c r="C318" s="409">
        <f t="shared" si="38"/>
        <v>58.098591549295776</v>
      </c>
      <c r="D318" s="411">
        <v>1650</v>
      </c>
      <c r="E318" s="67"/>
      <c r="F318" s="142">
        <v>205</v>
      </c>
      <c r="G318" s="143">
        <v>14.2</v>
      </c>
      <c r="H318" s="377">
        <f t="shared" ref="H318" si="39">I318/(G318+G319)</f>
        <v>52.816901408450704</v>
      </c>
      <c r="I318" s="379">
        <v>1500</v>
      </c>
    </row>
    <row r="319" spans="1:9" ht="20.100000000000001" customHeight="1" thickBot="1" x14ac:dyDescent="0.3">
      <c r="A319" s="260">
        <v>451</v>
      </c>
      <c r="B319" s="261">
        <v>14.2</v>
      </c>
      <c r="C319" s="410"/>
      <c r="D319" s="412">
        <v>1350</v>
      </c>
      <c r="E319" s="67"/>
      <c r="F319" s="144">
        <v>210</v>
      </c>
      <c r="G319" s="136">
        <v>14.2</v>
      </c>
      <c r="H319" s="378"/>
      <c r="I319" s="380">
        <v>1500</v>
      </c>
    </row>
    <row r="320" spans="1:9" ht="20.100000000000001" customHeight="1" x14ac:dyDescent="0.25">
      <c r="A320" s="258">
        <v>447</v>
      </c>
      <c r="B320" s="259">
        <v>14.2</v>
      </c>
      <c r="C320" s="409">
        <f t="shared" si="38"/>
        <v>58.098591549295776</v>
      </c>
      <c r="D320" s="411">
        <v>1650</v>
      </c>
      <c r="E320" s="67"/>
      <c r="F320" s="142">
        <v>206</v>
      </c>
      <c r="G320" s="143">
        <v>14.2</v>
      </c>
      <c r="H320" s="377">
        <f t="shared" ref="H320" si="40">I320/(G320+G321)</f>
        <v>52.816901408450704</v>
      </c>
      <c r="I320" s="379">
        <v>1500</v>
      </c>
    </row>
    <row r="321" spans="1:9" ht="20.100000000000001" customHeight="1" thickBot="1" x14ac:dyDescent="0.3">
      <c r="A321" s="260">
        <v>452</v>
      </c>
      <c r="B321" s="261">
        <v>14.2</v>
      </c>
      <c r="C321" s="410"/>
      <c r="D321" s="412">
        <v>1350</v>
      </c>
      <c r="E321" s="67"/>
      <c r="F321" s="144">
        <v>211</v>
      </c>
      <c r="G321" s="136">
        <v>14.2</v>
      </c>
      <c r="H321" s="378"/>
      <c r="I321" s="380">
        <v>1500</v>
      </c>
    </row>
    <row r="322" spans="1:9" ht="20.100000000000001" customHeight="1" x14ac:dyDescent="0.25">
      <c r="A322" s="258">
        <v>448</v>
      </c>
      <c r="B322" s="259">
        <v>13.5</v>
      </c>
      <c r="C322" s="409">
        <f t="shared" si="38"/>
        <v>57.692307692307686</v>
      </c>
      <c r="D322" s="411">
        <v>1650</v>
      </c>
      <c r="E322" s="67"/>
      <c r="F322" s="142">
        <v>207</v>
      </c>
      <c r="G322" s="143">
        <v>14.2</v>
      </c>
      <c r="H322" s="377">
        <f t="shared" ref="H322" si="41">I322/(G322+G323)</f>
        <v>52.816901408450704</v>
      </c>
      <c r="I322" s="379">
        <v>1500</v>
      </c>
    </row>
    <row r="323" spans="1:9" ht="20.100000000000001" customHeight="1" thickBot="1" x14ac:dyDescent="0.3">
      <c r="A323" s="260">
        <v>453</v>
      </c>
      <c r="B323" s="261">
        <v>15.1</v>
      </c>
      <c r="C323" s="410"/>
      <c r="D323" s="412">
        <v>1350</v>
      </c>
      <c r="E323" s="67"/>
      <c r="F323" s="144">
        <v>212</v>
      </c>
      <c r="G323" s="136">
        <v>14.2</v>
      </c>
      <c r="H323" s="378"/>
      <c r="I323" s="380"/>
    </row>
    <row r="324" spans="1:9" ht="20.100000000000001" customHeight="1" x14ac:dyDescent="0.25">
      <c r="A324" s="242">
        <v>388</v>
      </c>
      <c r="B324" s="243">
        <v>17.2</v>
      </c>
      <c r="C324" s="393">
        <f t="shared" ref="C324" si="42">D324/(B324+B325)</f>
        <v>54.896142433234417</v>
      </c>
      <c r="D324" s="395">
        <v>1850</v>
      </c>
      <c r="E324" s="67"/>
      <c r="F324" s="142">
        <v>208</v>
      </c>
      <c r="G324" s="143">
        <v>13.5</v>
      </c>
      <c r="H324" s="377">
        <f t="shared" ref="H324" si="43">I324/(G324+G325)</f>
        <v>52.631578947368418</v>
      </c>
      <c r="I324" s="379">
        <v>1500</v>
      </c>
    </row>
    <row r="325" spans="1:9" ht="20.100000000000001" customHeight="1" thickBot="1" x14ac:dyDescent="0.3">
      <c r="A325" s="244">
        <v>389</v>
      </c>
      <c r="B325" s="245">
        <v>16.5</v>
      </c>
      <c r="C325" s="394"/>
      <c r="D325" s="396">
        <v>1850</v>
      </c>
      <c r="E325" s="67"/>
      <c r="F325" s="144">
        <v>213</v>
      </c>
      <c r="G325" s="136">
        <v>15</v>
      </c>
      <c r="H325" s="378"/>
      <c r="I325" s="380"/>
    </row>
    <row r="326" spans="1:9" ht="20.100000000000001" customHeight="1" x14ac:dyDescent="0.25">
      <c r="A326" s="142">
        <v>438</v>
      </c>
      <c r="B326" s="143">
        <v>14.1</v>
      </c>
      <c r="C326" s="377">
        <f t="shared" ref="C326" si="44">D326/(B326+B327)</f>
        <v>54.054054054054049</v>
      </c>
      <c r="D326" s="425">
        <v>1600</v>
      </c>
      <c r="E326" s="67"/>
      <c r="F326" s="142">
        <v>156</v>
      </c>
      <c r="G326" s="143">
        <v>15.5</v>
      </c>
      <c r="H326" s="377">
        <f t="shared" ref="H326:H340" si="45">I326/(G326+G327)</f>
        <v>48.821548821548824</v>
      </c>
      <c r="I326" s="379">
        <v>1450</v>
      </c>
    </row>
    <row r="327" spans="1:9" ht="20.100000000000001" customHeight="1" thickBot="1" x14ac:dyDescent="0.3">
      <c r="A327" s="144">
        <v>439</v>
      </c>
      <c r="B327" s="136">
        <v>15.5</v>
      </c>
      <c r="C327" s="378"/>
      <c r="D327" s="380">
        <v>1350</v>
      </c>
      <c r="E327" s="67"/>
      <c r="F327" s="144">
        <v>157</v>
      </c>
      <c r="G327" s="136">
        <v>14.2</v>
      </c>
      <c r="H327" s="378"/>
      <c r="I327" s="380"/>
    </row>
    <row r="328" spans="1:9" ht="20.100000000000001" customHeight="1" x14ac:dyDescent="0.25">
      <c r="E328" s="67"/>
      <c r="F328" s="142">
        <v>158</v>
      </c>
      <c r="G328" s="143">
        <v>15.5</v>
      </c>
      <c r="H328" s="377">
        <f t="shared" si="45"/>
        <v>48.821548821548824</v>
      </c>
      <c r="I328" s="379">
        <v>1450</v>
      </c>
    </row>
    <row r="329" spans="1:9" ht="20.100000000000001" customHeight="1" thickBot="1" x14ac:dyDescent="0.3">
      <c r="E329" s="68"/>
      <c r="F329" s="144">
        <v>159</v>
      </c>
      <c r="G329" s="136">
        <v>14.2</v>
      </c>
      <c r="H329" s="378"/>
      <c r="I329" s="380"/>
    </row>
    <row r="330" spans="1:9" ht="20.100000000000001" customHeight="1" x14ac:dyDescent="0.25">
      <c r="E330" s="68"/>
      <c r="F330" s="142">
        <v>160</v>
      </c>
      <c r="G330" s="143">
        <v>15.5</v>
      </c>
      <c r="H330" s="377">
        <f t="shared" si="45"/>
        <v>48.821548821548824</v>
      </c>
      <c r="I330" s="379">
        <v>1450</v>
      </c>
    </row>
    <row r="331" spans="1:9" ht="20.100000000000001" customHeight="1" thickBot="1" x14ac:dyDescent="0.3">
      <c r="E331" s="68"/>
      <c r="F331" s="144">
        <v>161</v>
      </c>
      <c r="G331" s="136">
        <v>14.2</v>
      </c>
      <c r="H331" s="378"/>
      <c r="I331" s="380"/>
    </row>
    <row r="332" spans="1:9" ht="20.100000000000001" customHeight="1" x14ac:dyDescent="0.25">
      <c r="E332" s="68"/>
      <c r="F332" s="142">
        <v>162</v>
      </c>
      <c r="G332" s="143">
        <v>15.5</v>
      </c>
      <c r="H332" s="377">
        <f t="shared" si="45"/>
        <v>48.821548821548824</v>
      </c>
      <c r="I332" s="379">
        <v>1450</v>
      </c>
    </row>
    <row r="333" spans="1:9" ht="20.100000000000001" customHeight="1" thickBot="1" x14ac:dyDescent="0.3">
      <c r="E333" s="67"/>
      <c r="F333" s="144">
        <v>163</v>
      </c>
      <c r="G333" s="136">
        <v>14.2</v>
      </c>
      <c r="H333" s="378"/>
      <c r="I333" s="380"/>
    </row>
    <row r="334" spans="1:9" ht="20.100000000000001" customHeight="1" x14ac:dyDescent="0.25">
      <c r="E334" s="67"/>
      <c r="F334" s="142">
        <v>164</v>
      </c>
      <c r="G334" s="143">
        <v>15.5</v>
      </c>
      <c r="H334" s="377">
        <f t="shared" si="45"/>
        <v>48.821548821548824</v>
      </c>
      <c r="I334" s="379">
        <v>1450</v>
      </c>
    </row>
    <row r="335" spans="1:9" ht="20.100000000000001" customHeight="1" thickBot="1" x14ac:dyDescent="0.3">
      <c r="E335" s="67"/>
      <c r="F335" s="144">
        <v>165</v>
      </c>
      <c r="G335" s="136">
        <v>14.2</v>
      </c>
      <c r="H335" s="378"/>
      <c r="I335" s="380"/>
    </row>
    <row r="336" spans="1:9" ht="20.100000000000001" customHeight="1" x14ac:dyDescent="0.25">
      <c r="E336" s="67"/>
      <c r="F336" s="142">
        <v>166</v>
      </c>
      <c r="G336" s="143">
        <v>15.2</v>
      </c>
      <c r="H336" s="377">
        <f t="shared" si="45"/>
        <v>49.319727891156468</v>
      </c>
      <c r="I336" s="379">
        <v>1450</v>
      </c>
    </row>
    <row r="337" spans="2:31" ht="20.100000000000001" customHeight="1" thickBot="1" x14ac:dyDescent="0.3">
      <c r="E337" s="67"/>
      <c r="F337" s="144">
        <v>167</v>
      </c>
      <c r="G337" s="136">
        <v>14.2</v>
      </c>
      <c r="H337" s="378"/>
      <c r="I337" s="380"/>
    </row>
    <row r="338" spans="2:31" ht="20.100000000000001" customHeight="1" x14ac:dyDescent="0.25">
      <c r="E338" s="67"/>
      <c r="F338" s="142">
        <v>168</v>
      </c>
      <c r="G338" s="143">
        <v>14.3</v>
      </c>
      <c r="H338" s="377">
        <f t="shared" si="45"/>
        <v>49.122807017543863</v>
      </c>
      <c r="I338" s="379">
        <v>1400</v>
      </c>
    </row>
    <row r="339" spans="2:31" ht="20.100000000000001" customHeight="1" thickBot="1" x14ac:dyDescent="0.3">
      <c r="E339" s="67"/>
      <c r="F339" s="144">
        <v>169</v>
      </c>
      <c r="G339" s="136">
        <v>14.2</v>
      </c>
      <c r="H339" s="378"/>
      <c r="I339" s="380"/>
    </row>
    <row r="340" spans="2:31" ht="20.100000000000001" customHeight="1" x14ac:dyDescent="0.25">
      <c r="E340" s="67"/>
      <c r="F340" s="142">
        <v>170</v>
      </c>
      <c r="G340" s="143">
        <v>15</v>
      </c>
      <c r="H340" s="377">
        <f t="shared" si="45"/>
        <v>49.657534246575345</v>
      </c>
      <c r="I340" s="379">
        <v>1450</v>
      </c>
    </row>
    <row r="341" spans="2:31" ht="20.100000000000001" customHeight="1" thickBot="1" x14ac:dyDescent="0.3">
      <c r="E341" s="67"/>
      <c r="F341" s="144">
        <v>171</v>
      </c>
      <c r="G341" s="136">
        <v>14.2</v>
      </c>
      <c r="H341" s="378"/>
      <c r="I341" s="380"/>
    </row>
    <row r="342" spans="2:31" ht="20.100000000000001" customHeight="1" x14ac:dyDescent="0.25">
      <c r="E342" s="67"/>
      <c r="F342" s="142">
        <v>172</v>
      </c>
      <c r="G342" s="143">
        <v>15.7</v>
      </c>
      <c r="H342" s="377">
        <f>I342/(G342+G343)</f>
        <v>49.180327868852459</v>
      </c>
      <c r="I342" s="379">
        <v>1500</v>
      </c>
    </row>
    <row r="343" spans="2:31" ht="20.100000000000001" customHeight="1" thickBot="1" x14ac:dyDescent="0.3">
      <c r="E343" s="67"/>
      <c r="F343" s="144">
        <v>173</v>
      </c>
      <c r="G343" s="136">
        <v>14.8</v>
      </c>
      <c r="H343" s="378"/>
      <c r="I343" s="380"/>
    </row>
    <row r="344" spans="2:31" s="118" customFormat="1" ht="20.100000000000001" customHeight="1" x14ac:dyDescent="0.25">
      <c r="B344" s="157"/>
      <c r="E344" s="67"/>
      <c r="F344" s="155"/>
      <c r="G344" s="154"/>
      <c r="H344" s="155"/>
      <c r="I344" s="156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</row>
    <row r="345" spans="2:31" s="118" customFormat="1" ht="20.100000000000001" customHeight="1" x14ac:dyDescent="0.25">
      <c r="B345" s="157"/>
      <c r="E345" s="67"/>
      <c r="F345" s="155"/>
      <c r="G345" s="154"/>
      <c r="H345" s="155"/>
      <c r="I345" s="156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</row>
    <row r="346" spans="2:31" s="118" customFormat="1" ht="20.100000000000001" customHeight="1" x14ac:dyDescent="0.25">
      <c r="B346" s="157"/>
      <c r="E346" s="67"/>
      <c r="F346" s="155"/>
      <c r="G346" s="154"/>
      <c r="H346" s="155"/>
      <c r="I346" s="156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</row>
    <row r="347" spans="2:31" s="118" customFormat="1" ht="20.100000000000001" customHeight="1" x14ac:dyDescent="0.25">
      <c r="B347" s="157"/>
      <c r="E347" s="67"/>
      <c r="F347" s="155"/>
      <c r="G347" s="154"/>
      <c r="H347" s="155"/>
      <c r="I347" s="156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</row>
    <row r="348" spans="2:31" s="118" customFormat="1" ht="20.100000000000001" customHeight="1" x14ac:dyDescent="0.25">
      <c r="B348" s="157"/>
      <c r="E348" s="67"/>
      <c r="F348" s="155"/>
      <c r="G348" s="154"/>
      <c r="H348" s="155"/>
      <c r="I348" s="156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</row>
    <row r="349" spans="2:31" s="118" customFormat="1" ht="20.100000000000001" customHeight="1" x14ac:dyDescent="0.25">
      <c r="B349" s="157"/>
      <c r="E349" s="67"/>
      <c r="F349" s="155"/>
      <c r="G349" s="154"/>
      <c r="H349" s="155"/>
      <c r="I349" s="156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</row>
    <row r="350" spans="2:31" s="118" customFormat="1" ht="20.100000000000001" customHeight="1" x14ac:dyDescent="0.25">
      <c r="B350" s="157"/>
      <c r="E350" s="67"/>
      <c r="F350" s="155"/>
      <c r="G350" s="154"/>
      <c r="H350" s="155"/>
      <c r="I350" s="156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</row>
    <row r="351" spans="2:31" s="118" customFormat="1" ht="20.100000000000001" customHeight="1" x14ac:dyDescent="0.25">
      <c r="B351" s="157"/>
      <c r="E351" s="67"/>
      <c r="F351" s="155"/>
      <c r="G351" s="154"/>
      <c r="H351" s="155"/>
      <c r="I351" s="156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</row>
    <row r="352" spans="2:31" s="118" customFormat="1" ht="20.100000000000001" customHeight="1" x14ac:dyDescent="0.25">
      <c r="B352" s="157"/>
      <c r="E352" s="67"/>
      <c r="F352" s="155"/>
      <c r="G352" s="154"/>
      <c r="H352" s="155"/>
      <c r="I352" s="156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</row>
    <row r="353" spans="1:31" s="118" customFormat="1" ht="20.100000000000001" customHeight="1" x14ac:dyDescent="0.25">
      <c r="B353" s="157"/>
      <c r="E353" s="67"/>
      <c r="F353" s="155"/>
      <c r="G353" s="154"/>
      <c r="H353" s="155"/>
      <c r="I353" s="156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</row>
    <row r="354" spans="1:31" s="118" customFormat="1" ht="20.100000000000001" customHeight="1" x14ac:dyDescent="0.25">
      <c r="B354" s="157"/>
      <c r="E354" s="67"/>
      <c r="F354" s="155"/>
      <c r="G354" s="154"/>
      <c r="H354" s="155"/>
      <c r="I354" s="156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</row>
    <row r="355" spans="1:31" ht="20.100000000000001" customHeight="1" x14ac:dyDescent="0.25">
      <c r="E355" s="67"/>
    </row>
    <row r="356" spans="1:31" ht="20.100000000000001" customHeight="1" x14ac:dyDescent="0.25">
      <c r="E356" s="67"/>
    </row>
    <row r="357" spans="1:31" ht="21" x14ac:dyDescent="0.25">
      <c r="A357" s="431" t="s">
        <v>44</v>
      </c>
      <c r="B357" s="431"/>
      <c r="C357" s="431"/>
      <c r="D357" s="431"/>
      <c r="E357" s="431"/>
      <c r="F357" s="431"/>
      <c r="G357" s="431"/>
      <c r="H357" s="431"/>
      <c r="I357" s="431"/>
    </row>
    <row r="358" spans="1:31" ht="15.75" thickBot="1" x14ac:dyDescent="0.3">
      <c r="E358" s="67"/>
    </row>
    <row r="359" spans="1:31" ht="21.75" thickBot="1" x14ac:dyDescent="0.3">
      <c r="A359" s="368" t="s">
        <v>26</v>
      </c>
      <c r="B359" s="369"/>
      <c r="C359" s="369"/>
      <c r="D359" s="369"/>
      <c r="E359" s="67"/>
      <c r="F359" s="368" t="s">
        <v>25</v>
      </c>
      <c r="G359" s="369"/>
      <c r="H359" s="369"/>
      <c r="I359" s="369"/>
    </row>
    <row r="360" spans="1:31" ht="39.950000000000003" customHeight="1" thickBot="1" x14ac:dyDescent="0.3">
      <c r="A360" s="20" t="s">
        <v>14</v>
      </c>
      <c r="B360" s="24" t="s">
        <v>15</v>
      </c>
      <c r="C360" s="25" t="s">
        <v>21</v>
      </c>
      <c r="D360" s="27" t="s">
        <v>16</v>
      </c>
      <c r="E360" s="67"/>
      <c r="F360" s="20" t="s">
        <v>14</v>
      </c>
      <c r="G360" s="24" t="s">
        <v>15</v>
      </c>
      <c r="H360" s="25" t="s">
        <v>21</v>
      </c>
      <c r="I360" s="27" t="s">
        <v>16</v>
      </c>
    </row>
    <row r="361" spans="1:31" ht="20.100000000000001" customHeight="1" x14ac:dyDescent="0.25">
      <c r="A361" s="109">
        <v>357</v>
      </c>
      <c r="B361" s="110">
        <v>9.8000000000000007</v>
      </c>
      <c r="C361" s="111">
        <f>D361/B361</f>
        <v>61.224489795918366</v>
      </c>
      <c r="D361" s="112">
        <v>600</v>
      </c>
      <c r="E361" s="67"/>
      <c r="F361" s="113">
        <v>93</v>
      </c>
      <c r="G361" s="110">
        <v>9.8000000000000007</v>
      </c>
      <c r="H361" s="129">
        <f>I361/G361</f>
        <v>51.020408163265301</v>
      </c>
      <c r="I361" s="130">
        <v>500</v>
      </c>
    </row>
    <row r="362" spans="1:31" ht="20.100000000000001" customHeight="1" x14ac:dyDescent="0.25">
      <c r="A362" s="109">
        <v>483</v>
      </c>
      <c r="B362" s="110">
        <v>10</v>
      </c>
      <c r="C362" s="111">
        <f>D362/B362</f>
        <v>65</v>
      </c>
      <c r="D362" s="112">
        <v>650</v>
      </c>
      <c r="E362" s="67"/>
      <c r="F362" s="113">
        <v>112</v>
      </c>
      <c r="G362" s="110">
        <v>8.6999999999999993</v>
      </c>
      <c r="H362" s="129">
        <f>I362/G362</f>
        <v>57.471264367816097</v>
      </c>
      <c r="I362" s="130">
        <v>500</v>
      </c>
    </row>
    <row r="363" spans="1:31" ht="20.100000000000001" customHeight="1" thickBot="1" x14ac:dyDescent="0.3">
      <c r="A363" s="109">
        <v>300</v>
      </c>
      <c r="B363" s="110">
        <v>8.8000000000000007</v>
      </c>
      <c r="C363" s="111">
        <f>D363/B363</f>
        <v>56.818181818181813</v>
      </c>
      <c r="D363" s="112">
        <v>500</v>
      </c>
      <c r="E363" s="67"/>
      <c r="F363" s="139">
        <v>243</v>
      </c>
      <c r="G363" s="136">
        <v>10.1</v>
      </c>
      <c r="H363" s="140">
        <f>I363/G363</f>
        <v>59.405940594059409</v>
      </c>
      <c r="I363" s="141">
        <v>600</v>
      </c>
    </row>
    <row r="364" spans="1:31" ht="20.100000000000001" customHeight="1" thickBot="1" x14ac:dyDescent="0.3">
      <c r="A364" s="135">
        <v>404</v>
      </c>
      <c r="B364" s="136">
        <v>9.6</v>
      </c>
      <c r="C364" s="137">
        <f>D364/B364</f>
        <v>62.5</v>
      </c>
      <c r="D364" s="138">
        <v>600</v>
      </c>
      <c r="E364" s="67"/>
    </row>
    <row r="365" spans="1:31" s="118" customFormat="1" ht="20.100000000000001" customHeight="1" x14ac:dyDescent="0.25">
      <c r="A365" s="155"/>
      <c r="B365" s="154"/>
      <c r="C365" s="155"/>
      <c r="D365" s="156"/>
      <c r="E365" s="67"/>
      <c r="G365" s="127"/>
      <c r="I365" s="162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</row>
    <row r="366" spans="1:31" s="118" customFormat="1" ht="20.100000000000001" customHeight="1" x14ac:dyDescent="0.25">
      <c r="A366" s="155"/>
      <c r="B366" s="154"/>
      <c r="C366" s="155"/>
      <c r="D366" s="156"/>
      <c r="E366" s="67"/>
      <c r="G366" s="127"/>
      <c r="I366" s="162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</row>
    <row r="367" spans="1:31" s="118" customFormat="1" ht="20.100000000000001" customHeight="1" x14ac:dyDescent="0.25">
      <c r="A367" s="155"/>
      <c r="B367" s="154"/>
      <c r="C367" s="155"/>
      <c r="D367" s="156"/>
      <c r="E367" s="67"/>
      <c r="G367" s="127"/>
      <c r="I367" s="162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</row>
    <row r="368" spans="1:31" ht="15" customHeight="1" x14ac:dyDescent="0.25">
      <c r="E368" s="67"/>
    </row>
    <row r="369" spans="1:31" ht="15" customHeight="1" x14ac:dyDescent="0.25">
      <c r="E369" s="67"/>
    </row>
    <row r="370" spans="1:31" ht="15" customHeight="1" thickBot="1" x14ac:dyDescent="0.3">
      <c r="E370" s="67"/>
    </row>
    <row r="371" spans="1:31" customFormat="1" ht="15.75" x14ac:dyDescent="0.25">
      <c r="A371" s="158"/>
      <c r="B371" s="432" t="s">
        <v>46</v>
      </c>
      <c r="C371" s="433"/>
      <c r="D371" s="433"/>
      <c r="E371" s="187"/>
      <c r="F371" s="436" t="s">
        <v>48</v>
      </c>
      <c r="G371" s="437"/>
      <c r="H371" s="438"/>
      <c r="I371" s="159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</row>
    <row r="372" spans="1:31" customFormat="1" ht="16.5" thickBot="1" x14ac:dyDescent="0.3">
      <c r="A372" s="158"/>
      <c r="B372" s="434"/>
      <c r="C372" s="435"/>
      <c r="D372" s="435"/>
      <c r="E372" s="188"/>
      <c r="F372" s="439" t="s">
        <v>50</v>
      </c>
      <c r="G372" s="440"/>
      <c r="H372" s="441"/>
      <c r="I372" s="159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</row>
    <row r="373" spans="1:31" customFormat="1" x14ac:dyDescent="0.25"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</row>
    <row r="374" spans="1:31" customFormat="1" x14ac:dyDescent="0.25"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</row>
    <row r="375" spans="1:31" ht="15" customHeight="1" x14ac:dyDescent="0.25">
      <c r="E375" s="68"/>
    </row>
    <row r="376" spans="1:31" ht="15" customHeight="1" x14ac:dyDescent="0.25">
      <c r="E376" s="68"/>
    </row>
    <row r="377" spans="1:31" x14ac:dyDescent="0.25">
      <c r="E377" s="68"/>
    </row>
    <row r="378" spans="1:31" x14ac:dyDescent="0.25">
      <c r="E378" s="68"/>
    </row>
    <row r="379" spans="1:31" x14ac:dyDescent="0.25">
      <c r="E379" s="68"/>
    </row>
    <row r="380" spans="1:31" x14ac:dyDescent="0.25">
      <c r="E380" s="67"/>
    </row>
    <row r="381" spans="1:31" x14ac:dyDescent="0.25">
      <c r="E381" s="67"/>
    </row>
    <row r="382" spans="1:31" x14ac:dyDescent="0.25">
      <c r="E382" s="67"/>
    </row>
    <row r="383" spans="1:31" x14ac:dyDescent="0.25">
      <c r="E383" s="68"/>
    </row>
    <row r="384" spans="1:31" x14ac:dyDescent="0.25">
      <c r="E384" s="68"/>
    </row>
    <row r="385" spans="5:5" x14ac:dyDescent="0.25">
      <c r="E385" s="68"/>
    </row>
    <row r="386" spans="5:5" x14ac:dyDescent="0.25">
      <c r="E386" s="68"/>
    </row>
    <row r="387" spans="5:5" x14ac:dyDescent="0.25">
      <c r="E387" s="68"/>
    </row>
    <row r="388" spans="5:5" x14ac:dyDescent="0.25">
      <c r="E388" s="68"/>
    </row>
    <row r="389" spans="5:5" x14ac:dyDescent="0.25">
      <c r="E389" s="68"/>
    </row>
    <row r="390" spans="5:5" x14ac:dyDescent="0.25">
      <c r="E390" s="68"/>
    </row>
    <row r="391" spans="5:5" x14ac:dyDescent="0.25">
      <c r="E391" s="68"/>
    </row>
    <row r="392" spans="5:5" x14ac:dyDescent="0.25">
      <c r="E392" s="68"/>
    </row>
    <row r="393" spans="5:5" x14ac:dyDescent="0.25">
      <c r="E393" s="68"/>
    </row>
    <row r="394" spans="5:5" x14ac:dyDescent="0.25">
      <c r="E394" s="68"/>
    </row>
    <row r="395" spans="5:5" x14ac:dyDescent="0.25">
      <c r="E395" s="68"/>
    </row>
    <row r="396" spans="5:5" x14ac:dyDescent="0.25">
      <c r="E396" s="68"/>
    </row>
    <row r="397" spans="5:5" x14ac:dyDescent="0.25">
      <c r="E397" s="68"/>
    </row>
    <row r="398" spans="5:5" x14ac:dyDescent="0.25">
      <c r="E398" s="68"/>
    </row>
    <row r="399" spans="5:5" x14ac:dyDescent="0.25">
      <c r="E399" s="68"/>
    </row>
    <row r="400" spans="5:5" x14ac:dyDescent="0.25">
      <c r="E400" s="68"/>
    </row>
    <row r="401" spans="5:5" x14ac:dyDescent="0.25">
      <c r="E401" s="68"/>
    </row>
    <row r="402" spans="5:5" x14ac:dyDescent="0.25">
      <c r="E402" s="68"/>
    </row>
    <row r="403" spans="5:5" x14ac:dyDescent="0.25">
      <c r="E403" s="68"/>
    </row>
    <row r="404" spans="5:5" x14ac:dyDescent="0.25">
      <c r="E404" s="68"/>
    </row>
    <row r="405" spans="5:5" x14ac:dyDescent="0.25">
      <c r="E405" s="68"/>
    </row>
    <row r="406" spans="5:5" x14ac:dyDescent="0.25">
      <c r="E406" s="68"/>
    </row>
    <row r="407" spans="5:5" x14ac:dyDescent="0.25">
      <c r="E407" s="68"/>
    </row>
    <row r="408" spans="5:5" x14ac:dyDescent="0.25">
      <c r="E408" s="68"/>
    </row>
    <row r="409" spans="5:5" x14ac:dyDescent="0.25">
      <c r="E409" s="68"/>
    </row>
    <row r="410" spans="5:5" x14ac:dyDescent="0.25">
      <c r="E410" s="67"/>
    </row>
    <row r="411" spans="5:5" x14ac:dyDescent="0.25">
      <c r="E411" s="67"/>
    </row>
    <row r="412" spans="5:5" x14ac:dyDescent="0.25">
      <c r="E412" s="67"/>
    </row>
    <row r="413" spans="5:5" x14ac:dyDescent="0.25">
      <c r="E413" s="67"/>
    </row>
    <row r="414" spans="5:5" x14ac:dyDescent="0.25">
      <c r="E414" s="67"/>
    </row>
    <row r="415" spans="5:5" x14ac:dyDescent="0.25">
      <c r="E415" s="67"/>
    </row>
    <row r="416" spans="5:5" x14ac:dyDescent="0.25">
      <c r="E416" s="67"/>
    </row>
    <row r="417" spans="5:5" x14ac:dyDescent="0.25">
      <c r="E417" s="67"/>
    </row>
    <row r="418" spans="5:5" x14ac:dyDescent="0.25">
      <c r="E418" s="67"/>
    </row>
    <row r="419" spans="5:5" x14ac:dyDescent="0.25">
      <c r="E419" s="67"/>
    </row>
    <row r="420" spans="5:5" x14ac:dyDescent="0.25">
      <c r="E420" s="67"/>
    </row>
    <row r="421" spans="5:5" x14ac:dyDescent="0.25">
      <c r="E421" s="67"/>
    </row>
    <row r="422" spans="5:5" x14ac:dyDescent="0.25">
      <c r="E422" s="67"/>
    </row>
    <row r="423" spans="5:5" x14ac:dyDescent="0.25">
      <c r="E423" s="67"/>
    </row>
    <row r="424" spans="5:5" x14ac:dyDescent="0.25">
      <c r="E424" s="67"/>
    </row>
    <row r="425" spans="5:5" x14ac:dyDescent="0.25">
      <c r="E425" s="67"/>
    </row>
    <row r="426" spans="5:5" x14ac:dyDescent="0.25">
      <c r="E426" s="67"/>
    </row>
    <row r="427" spans="5:5" x14ac:dyDescent="0.25">
      <c r="E427" s="67"/>
    </row>
    <row r="428" spans="5:5" x14ac:dyDescent="0.25">
      <c r="E428" s="67"/>
    </row>
    <row r="429" spans="5:5" x14ac:dyDescent="0.25">
      <c r="E429" s="67"/>
    </row>
    <row r="430" spans="5:5" x14ac:dyDescent="0.25">
      <c r="E430" s="67"/>
    </row>
    <row r="431" spans="5:5" x14ac:dyDescent="0.25">
      <c r="E431" s="67"/>
    </row>
    <row r="432" spans="5:5" x14ac:dyDescent="0.25">
      <c r="E432" s="67"/>
    </row>
    <row r="433" spans="5:5" x14ac:dyDescent="0.25">
      <c r="E433" s="67"/>
    </row>
    <row r="434" spans="5:5" x14ac:dyDescent="0.25">
      <c r="E434" s="67"/>
    </row>
    <row r="435" spans="5:5" x14ac:dyDescent="0.25">
      <c r="E435" s="67"/>
    </row>
    <row r="436" spans="5:5" x14ac:dyDescent="0.25">
      <c r="E436" s="67"/>
    </row>
    <row r="437" spans="5:5" x14ac:dyDescent="0.25">
      <c r="E437" s="67"/>
    </row>
    <row r="438" spans="5:5" x14ac:dyDescent="0.25">
      <c r="E438" s="67"/>
    </row>
    <row r="439" spans="5:5" x14ac:dyDescent="0.25">
      <c r="E439" s="67"/>
    </row>
    <row r="440" spans="5:5" x14ac:dyDescent="0.25">
      <c r="E440" s="67"/>
    </row>
    <row r="441" spans="5:5" x14ac:dyDescent="0.25">
      <c r="E441" s="67"/>
    </row>
    <row r="442" spans="5:5" x14ac:dyDescent="0.25">
      <c r="E442" s="67"/>
    </row>
    <row r="443" spans="5:5" x14ac:dyDescent="0.25">
      <c r="E443" s="68"/>
    </row>
    <row r="444" spans="5:5" x14ac:dyDescent="0.25">
      <c r="E444" s="68"/>
    </row>
    <row r="445" spans="5:5" x14ac:dyDescent="0.25">
      <c r="E445" s="68"/>
    </row>
    <row r="446" spans="5:5" x14ac:dyDescent="0.25">
      <c r="E446" s="68"/>
    </row>
    <row r="447" spans="5:5" x14ac:dyDescent="0.25">
      <c r="E447" s="67"/>
    </row>
    <row r="448" spans="5:5" x14ac:dyDescent="0.25">
      <c r="E448" s="67"/>
    </row>
    <row r="449" spans="5:5" x14ac:dyDescent="0.25">
      <c r="E449" s="147"/>
    </row>
    <row r="450" spans="5:5" x14ac:dyDescent="0.25">
      <c r="E450" s="147"/>
    </row>
    <row r="451" spans="5:5" x14ac:dyDescent="0.25">
      <c r="E451" s="147"/>
    </row>
    <row r="452" spans="5:5" x14ac:dyDescent="0.25">
      <c r="E452" s="147"/>
    </row>
    <row r="453" spans="5:5" x14ac:dyDescent="0.25">
      <c r="E453" s="147"/>
    </row>
    <row r="454" spans="5:5" x14ac:dyDescent="0.25">
      <c r="E454" s="147"/>
    </row>
    <row r="455" spans="5:5" x14ac:dyDescent="0.25">
      <c r="E455" s="147"/>
    </row>
    <row r="456" spans="5:5" x14ac:dyDescent="0.25">
      <c r="E456" s="147"/>
    </row>
    <row r="457" spans="5:5" x14ac:dyDescent="0.25">
      <c r="E457" s="147"/>
    </row>
    <row r="458" spans="5:5" x14ac:dyDescent="0.25">
      <c r="E458" s="147"/>
    </row>
    <row r="459" spans="5:5" x14ac:dyDescent="0.25">
      <c r="E459" s="147"/>
    </row>
    <row r="460" spans="5:5" x14ac:dyDescent="0.25">
      <c r="E460" s="147"/>
    </row>
    <row r="461" spans="5:5" x14ac:dyDescent="0.25">
      <c r="E461" s="147"/>
    </row>
    <row r="462" spans="5:5" x14ac:dyDescent="0.25">
      <c r="E462" s="147"/>
    </row>
    <row r="463" spans="5:5" x14ac:dyDescent="0.25">
      <c r="E463" s="147"/>
    </row>
    <row r="464" spans="5:5" x14ac:dyDescent="0.25">
      <c r="E464" s="147"/>
    </row>
    <row r="465" spans="5:5" x14ac:dyDescent="0.25">
      <c r="E465" s="147"/>
    </row>
    <row r="466" spans="5:5" x14ac:dyDescent="0.25">
      <c r="E466" s="147"/>
    </row>
    <row r="467" spans="5:5" x14ac:dyDescent="0.25">
      <c r="E467" s="147"/>
    </row>
    <row r="468" spans="5:5" x14ac:dyDescent="0.25">
      <c r="E468" s="147"/>
    </row>
    <row r="469" spans="5:5" x14ac:dyDescent="0.25">
      <c r="E469" s="147"/>
    </row>
    <row r="470" spans="5:5" x14ac:dyDescent="0.25">
      <c r="E470" s="147"/>
    </row>
    <row r="471" spans="5:5" x14ac:dyDescent="0.25">
      <c r="E471" s="147"/>
    </row>
    <row r="472" spans="5:5" x14ac:dyDescent="0.25">
      <c r="E472" s="147"/>
    </row>
    <row r="473" spans="5:5" x14ac:dyDescent="0.25">
      <c r="E473" s="147"/>
    </row>
    <row r="474" spans="5:5" x14ac:dyDescent="0.25">
      <c r="E474" s="147"/>
    </row>
    <row r="475" spans="5:5" x14ac:dyDescent="0.25">
      <c r="E475" s="147"/>
    </row>
    <row r="476" spans="5:5" x14ac:dyDescent="0.25">
      <c r="E476" s="147"/>
    </row>
    <row r="477" spans="5:5" x14ac:dyDescent="0.25">
      <c r="E477" s="147"/>
    </row>
    <row r="478" spans="5:5" x14ac:dyDescent="0.25">
      <c r="E478" s="147"/>
    </row>
    <row r="479" spans="5:5" x14ac:dyDescent="0.25">
      <c r="E479" s="147"/>
    </row>
    <row r="480" spans="5:5" x14ac:dyDescent="0.25">
      <c r="E480" s="147"/>
    </row>
    <row r="481" spans="5:5" x14ac:dyDescent="0.25">
      <c r="E481" s="147"/>
    </row>
    <row r="482" spans="5:5" x14ac:dyDescent="0.25">
      <c r="E482" s="147"/>
    </row>
    <row r="483" spans="5:5" x14ac:dyDescent="0.25">
      <c r="E483" s="147"/>
    </row>
    <row r="484" spans="5:5" x14ac:dyDescent="0.25">
      <c r="E484" s="147"/>
    </row>
    <row r="485" spans="5:5" x14ac:dyDescent="0.25">
      <c r="E485" s="147"/>
    </row>
    <row r="486" spans="5:5" x14ac:dyDescent="0.25">
      <c r="E486" s="147"/>
    </row>
    <row r="487" spans="5:5" x14ac:dyDescent="0.25">
      <c r="E487" s="147"/>
    </row>
    <row r="488" spans="5:5" x14ac:dyDescent="0.25">
      <c r="E488" s="147"/>
    </row>
    <row r="489" spans="5:5" x14ac:dyDescent="0.25">
      <c r="E489" s="147"/>
    </row>
    <row r="490" spans="5:5" x14ac:dyDescent="0.25">
      <c r="E490" s="147"/>
    </row>
    <row r="491" spans="5:5" x14ac:dyDescent="0.25">
      <c r="E491" s="147"/>
    </row>
    <row r="492" spans="5:5" x14ac:dyDescent="0.25">
      <c r="E492" s="147"/>
    </row>
    <row r="493" spans="5:5" x14ac:dyDescent="0.25">
      <c r="E493" s="147"/>
    </row>
    <row r="494" spans="5:5" x14ac:dyDescent="0.25">
      <c r="E494" s="147"/>
    </row>
    <row r="495" spans="5:5" x14ac:dyDescent="0.25">
      <c r="E495" s="147"/>
    </row>
    <row r="496" spans="5:5" x14ac:dyDescent="0.25">
      <c r="E496" s="147"/>
    </row>
    <row r="497" spans="5:5" x14ac:dyDescent="0.25">
      <c r="E497" s="147"/>
    </row>
    <row r="498" spans="5:5" x14ac:dyDescent="0.25">
      <c r="E498" s="147"/>
    </row>
    <row r="499" spans="5:5" x14ac:dyDescent="0.25">
      <c r="E499" s="147"/>
    </row>
    <row r="500" spans="5:5" x14ac:dyDescent="0.25">
      <c r="E500" s="147"/>
    </row>
    <row r="501" spans="5:5" x14ac:dyDescent="0.25">
      <c r="E501" s="147"/>
    </row>
    <row r="502" spans="5:5" x14ac:dyDescent="0.25">
      <c r="E502" s="147"/>
    </row>
    <row r="503" spans="5:5" x14ac:dyDescent="0.25">
      <c r="E503" s="147"/>
    </row>
    <row r="504" spans="5:5" x14ac:dyDescent="0.25">
      <c r="E504" s="147"/>
    </row>
    <row r="505" spans="5:5" x14ac:dyDescent="0.25">
      <c r="E505" s="147"/>
    </row>
    <row r="506" spans="5:5" x14ac:dyDescent="0.25">
      <c r="E506" s="147"/>
    </row>
    <row r="507" spans="5:5" x14ac:dyDescent="0.25">
      <c r="E507" s="147"/>
    </row>
    <row r="508" spans="5:5" x14ac:dyDescent="0.25">
      <c r="E508" s="147"/>
    </row>
    <row r="509" spans="5:5" x14ac:dyDescent="0.25">
      <c r="E509" s="147"/>
    </row>
    <row r="510" spans="5:5" x14ac:dyDescent="0.25">
      <c r="E510" s="147"/>
    </row>
    <row r="511" spans="5:5" x14ac:dyDescent="0.25">
      <c r="E511" s="147"/>
    </row>
    <row r="512" spans="5:5" x14ac:dyDescent="0.25">
      <c r="E512" s="147"/>
    </row>
    <row r="513" spans="5:5" x14ac:dyDescent="0.25">
      <c r="E513" s="147"/>
    </row>
    <row r="514" spans="5:5" x14ac:dyDescent="0.25">
      <c r="E514" s="147"/>
    </row>
    <row r="515" spans="5:5" x14ac:dyDescent="0.25">
      <c r="E515" s="147"/>
    </row>
    <row r="516" spans="5:5" x14ac:dyDescent="0.25">
      <c r="E516" s="147"/>
    </row>
    <row r="517" spans="5:5" x14ac:dyDescent="0.25">
      <c r="E517" s="147"/>
    </row>
    <row r="518" spans="5:5" x14ac:dyDescent="0.25">
      <c r="E518" s="147"/>
    </row>
    <row r="519" spans="5:5" x14ac:dyDescent="0.25">
      <c r="E519" s="147"/>
    </row>
  </sheetData>
  <autoFilter ref="A267:D327"/>
  <sortState ref="A268:D347">
    <sortCondition ref="B210"/>
  </sortState>
  <mergeCells count="195">
    <mergeCell ref="AE280:AE281"/>
    <mergeCell ref="R280:R281"/>
    <mergeCell ref="AE264:AE265"/>
    <mergeCell ref="R264:R265"/>
    <mergeCell ref="R268:R269"/>
    <mergeCell ref="R286:AE286"/>
    <mergeCell ref="R266:R267"/>
    <mergeCell ref="R270:R271"/>
    <mergeCell ref="AE276:AE277"/>
    <mergeCell ref="AE266:AE267"/>
    <mergeCell ref="AE268:AE269"/>
    <mergeCell ref="AE270:AE271"/>
    <mergeCell ref="R276:R277"/>
    <mergeCell ref="AE278:AE279"/>
    <mergeCell ref="AE284:AE285"/>
    <mergeCell ref="AE282:AE283"/>
    <mergeCell ref="R278:R279"/>
    <mergeCell ref="R284:R285"/>
    <mergeCell ref="R282:R283"/>
    <mergeCell ref="R47:AE47"/>
    <mergeCell ref="AE272:AE273"/>
    <mergeCell ref="R272:R273"/>
    <mergeCell ref="AE274:AE275"/>
    <mergeCell ref="R274:R275"/>
    <mergeCell ref="R30:AE30"/>
    <mergeCell ref="R32:R34"/>
    <mergeCell ref="AE32:AE34"/>
    <mergeCell ref="R39:AE39"/>
    <mergeCell ref="R41:R44"/>
    <mergeCell ref="AE41:AE44"/>
    <mergeCell ref="AE21:AE25"/>
    <mergeCell ref="R21:R25"/>
    <mergeCell ref="S18:AD18"/>
    <mergeCell ref="R19:AE19"/>
    <mergeCell ref="A357:I357"/>
    <mergeCell ref="A359:D359"/>
    <mergeCell ref="F359:I359"/>
    <mergeCell ref="B371:D372"/>
    <mergeCell ref="F371:H371"/>
    <mergeCell ref="F372:H372"/>
    <mergeCell ref="H340:H341"/>
    <mergeCell ref="I340:I341"/>
    <mergeCell ref="H342:H343"/>
    <mergeCell ref="I342:I343"/>
    <mergeCell ref="H336:H337"/>
    <mergeCell ref="I336:I337"/>
    <mergeCell ref="H338:H339"/>
    <mergeCell ref="I338:I339"/>
    <mergeCell ref="H332:H333"/>
    <mergeCell ref="I332:I333"/>
    <mergeCell ref="H334:H335"/>
    <mergeCell ref="I334:I335"/>
    <mergeCell ref="H328:H329"/>
    <mergeCell ref="I328:I329"/>
    <mergeCell ref="H330:H331"/>
    <mergeCell ref="I330:I331"/>
    <mergeCell ref="C326:C327"/>
    <mergeCell ref="D326:D327"/>
    <mergeCell ref="H326:H327"/>
    <mergeCell ref="I326:I327"/>
    <mergeCell ref="C324:C325"/>
    <mergeCell ref="D324:D325"/>
    <mergeCell ref="H324:H325"/>
    <mergeCell ref="I324:I325"/>
    <mergeCell ref="C322:C323"/>
    <mergeCell ref="D322:D323"/>
    <mergeCell ref="H322:H323"/>
    <mergeCell ref="I322:I323"/>
    <mergeCell ref="C320:C321"/>
    <mergeCell ref="D320:D321"/>
    <mergeCell ref="H320:H321"/>
    <mergeCell ref="I320:I321"/>
    <mergeCell ref="C318:C319"/>
    <mergeCell ref="D318:D319"/>
    <mergeCell ref="H318:H319"/>
    <mergeCell ref="I318:I319"/>
    <mergeCell ref="C316:C317"/>
    <mergeCell ref="D316:D317"/>
    <mergeCell ref="H316:H317"/>
    <mergeCell ref="I316:I317"/>
    <mergeCell ref="C314:C315"/>
    <mergeCell ref="D314:D315"/>
    <mergeCell ref="H314:H315"/>
    <mergeCell ref="I314:I315"/>
    <mergeCell ref="C312:C313"/>
    <mergeCell ref="D312:D313"/>
    <mergeCell ref="H312:H313"/>
    <mergeCell ref="I312:I313"/>
    <mergeCell ref="C310:C311"/>
    <mergeCell ref="D310:D311"/>
    <mergeCell ref="H310:H311"/>
    <mergeCell ref="I310:I311"/>
    <mergeCell ref="C308:C309"/>
    <mergeCell ref="D308:D309"/>
    <mergeCell ref="H308:H309"/>
    <mergeCell ref="I308:I309"/>
    <mergeCell ref="C306:C307"/>
    <mergeCell ref="D306:D307"/>
    <mergeCell ref="H306:H307"/>
    <mergeCell ref="I306:I307"/>
    <mergeCell ref="C304:C305"/>
    <mergeCell ref="D304:D305"/>
    <mergeCell ref="H304:H305"/>
    <mergeCell ref="I304:I305"/>
    <mergeCell ref="C302:C303"/>
    <mergeCell ref="D302:D303"/>
    <mergeCell ref="H302:H303"/>
    <mergeCell ref="I302:I303"/>
    <mergeCell ref="C300:C301"/>
    <mergeCell ref="D300:D301"/>
    <mergeCell ref="H300:H301"/>
    <mergeCell ref="I300:I301"/>
    <mergeCell ref="C298:C299"/>
    <mergeCell ref="D298:D299"/>
    <mergeCell ref="H298:H299"/>
    <mergeCell ref="I298:I299"/>
    <mergeCell ref="C296:C297"/>
    <mergeCell ref="D296:D297"/>
    <mergeCell ref="H296:H297"/>
    <mergeCell ref="I296:I297"/>
    <mergeCell ref="C294:C295"/>
    <mergeCell ref="D294:D295"/>
    <mergeCell ref="H294:H295"/>
    <mergeCell ref="I294:I295"/>
    <mergeCell ref="C292:C293"/>
    <mergeCell ref="D292:D293"/>
    <mergeCell ref="H292:H293"/>
    <mergeCell ref="I292:I293"/>
    <mergeCell ref="C290:C291"/>
    <mergeCell ref="D290:D291"/>
    <mergeCell ref="H290:H291"/>
    <mergeCell ref="I290:I291"/>
    <mergeCell ref="C288:C289"/>
    <mergeCell ref="D288:D289"/>
    <mergeCell ref="H288:H289"/>
    <mergeCell ref="I288:I289"/>
    <mergeCell ref="C286:C287"/>
    <mergeCell ref="D286:D287"/>
    <mergeCell ref="H286:H287"/>
    <mergeCell ref="I286:I287"/>
    <mergeCell ref="C284:C285"/>
    <mergeCell ref="D284:D285"/>
    <mergeCell ref="H284:H285"/>
    <mergeCell ref="I284:I285"/>
    <mergeCell ref="C282:C283"/>
    <mergeCell ref="D282:D283"/>
    <mergeCell ref="H282:H283"/>
    <mergeCell ref="I282:I283"/>
    <mergeCell ref="C280:C281"/>
    <mergeCell ref="D280:D281"/>
    <mergeCell ref="H280:H281"/>
    <mergeCell ref="I280:I281"/>
    <mergeCell ref="C278:C279"/>
    <mergeCell ref="D278:D279"/>
    <mergeCell ref="H278:H279"/>
    <mergeCell ref="I278:I279"/>
    <mergeCell ref="C276:C277"/>
    <mergeCell ref="D276:D277"/>
    <mergeCell ref="H276:H277"/>
    <mergeCell ref="I276:I277"/>
    <mergeCell ref="C274:C275"/>
    <mergeCell ref="D274:D275"/>
    <mergeCell ref="H274:H275"/>
    <mergeCell ref="I274:I275"/>
    <mergeCell ref="C272:C273"/>
    <mergeCell ref="D272:D273"/>
    <mergeCell ref="H272:H273"/>
    <mergeCell ref="I272:I273"/>
    <mergeCell ref="C270:C271"/>
    <mergeCell ref="D270:D271"/>
    <mergeCell ref="H270:H271"/>
    <mergeCell ref="I270:I271"/>
    <mergeCell ref="C268:C269"/>
    <mergeCell ref="D268:D269"/>
    <mergeCell ref="H268:H269"/>
    <mergeCell ref="I268:I269"/>
    <mergeCell ref="A206:I206"/>
    <mergeCell ref="A208:D208"/>
    <mergeCell ref="F208:I208"/>
    <mergeCell ref="A264:I264"/>
    <mergeCell ref="A266:D266"/>
    <mergeCell ref="F266:I266"/>
    <mergeCell ref="K28:K31"/>
    <mergeCell ref="P28:P33"/>
    <mergeCell ref="K32:L32"/>
    <mergeCell ref="K33:L33"/>
    <mergeCell ref="A97:I97"/>
    <mergeCell ref="A99:D99"/>
    <mergeCell ref="F99:I99"/>
    <mergeCell ref="D12:I12"/>
    <mergeCell ref="D13:I13"/>
    <mergeCell ref="A15:I15"/>
    <mergeCell ref="A17:D17"/>
    <mergeCell ref="F17:I17"/>
    <mergeCell ref="L23:N24"/>
  </mergeCells>
  <hyperlinks>
    <hyperlink ref="F371" r:id="rId1"/>
  </hyperlinks>
  <pageMargins left="0.70866141732283472" right="0.70866141732283472" top="0.74803149606299213" bottom="0.74803149606299213" header="0.31496062992125984" footer="0.31496062992125984"/>
  <pageSetup paperSize="9" scale="24" orientation="portrait" r:id="rId2"/>
  <headerFooter>
    <oddFooter>&amp;C&amp;P&amp;N</oddFooter>
  </headerFooter>
  <rowBreaks count="3" manualBreakCount="3">
    <brk id="94" max="33" man="1"/>
    <brk id="205" max="33" man="1"/>
    <brk id="263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19"/>
  <sheetViews>
    <sheetView view="pageBreakPreview" topLeftCell="A340" zoomScale="70" zoomScaleNormal="85" zoomScaleSheetLayoutView="70" zoomScalePageLayoutView="55" workbookViewId="0">
      <selection activeCell="M358" sqref="M358"/>
    </sheetView>
  </sheetViews>
  <sheetFormatPr defaultRowHeight="15" x14ac:dyDescent="0.25"/>
  <cols>
    <col min="1" max="1" width="17.42578125" style="55" customWidth="1"/>
    <col min="2" max="2" width="10.7109375" style="101" customWidth="1"/>
    <col min="3" max="3" width="10.7109375" style="55" customWidth="1"/>
    <col min="4" max="6" width="14.7109375" style="55" customWidth="1"/>
    <col min="7" max="7" width="3.7109375" style="55" customWidth="1"/>
    <col min="8" max="8" width="17.42578125" style="55" customWidth="1"/>
    <col min="9" max="9" width="10.7109375" style="56" customWidth="1"/>
    <col min="10" max="10" width="10.7109375" style="55" customWidth="1"/>
    <col min="11" max="11" width="14.7109375" style="102" customWidth="1"/>
    <col min="12" max="13" width="14.7109375" style="55" customWidth="1"/>
    <col min="14" max="14" width="11.7109375" style="55" customWidth="1"/>
    <col min="15" max="15" width="16.140625" style="55" customWidth="1"/>
    <col min="16" max="16" width="8" style="55" customWidth="1"/>
    <col min="17" max="19" width="13.7109375" style="55" customWidth="1"/>
    <col min="20" max="21" width="8.7109375" style="55" customWidth="1"/>
    <col min="22" max="16384" width="9.140625" style="55"/>
  </cols>
  <sheetData>
    <row r="4" spans="1:13" x14ac:dyDescent="0.25">
      <c r="M4" s="103">
        <v>44090</v>
      </c>
    </row>
    <row r="12" spans="1:13" ht="21" x14ac:dyDescent="0.25">
      <c r="D12" s="348" t="s">
        <v>35</v>
      </c>
      <c r="E12" s="348"/>
      <c r="F12" s="348"/>
      <c r="G12" s="348"/>
      <c r="H12" s="348"/>
      <c r="I12" s="348"/>
      <c r="J12" s="348"/>
      <c r="K12" s="348"/>
      <c r="L12" s="348"/>
    </row>
    <row r="13" spans="1:13" ht="21" x14ac:dyDescent="0.25">
      <c r="D13" s="370" t="s">
        <v>36</v>
      </c>
      <c r="E13" s="370"/>
      <c r="F13" s="370"/>
      <c r="G13" s="370"/>
      <c r="H13" s="370"/>
      <c r="I13" s="370"/>
      <c r="J13" s="370"/>
      <c r="K13" s="370"/>
      <c r="L13" s="370"/>
    </row>
    <row r="15" spans="1:13" ht="21" x14ac:dyDescent="0.25">
      <c r="A15" s="371" t="s">
        <v>41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</row>
    <row r="16" spans="1:13" ht="15.75" thickBot="1" x14ac:dyDescent="0.3"/>
    <row r="17" spans="1:20" ht="20.100000000000001" customHeight="1" thickBot="1" x14ac:dyDescent="0.3">
      <c r="A17" s="368" t="s">
        <v>26</v>
      </c>
      <c r="B17" s="369"/>
      <c r="C17" s="369"/>
      <c r="D17" s="369"/>
      <c r="E17" s="369"/>
      <c r="F17" s="455"/>
      <c r="G17" s="104"/>
      <c r="H17" s="368" t="s">
        <v>25</v>
      </c>
      <c r="I17" s="369"/>
      <c r="J17" s="369"/>
      <c r="K17" s="369"/>
      <c r="L17" s="369"/>
      <c r="M17" s="455"/>
      <c r="O17" s="117"/>
      <c r="P17" s="148" t="s">
        <v>10</v>
      </c>
      <c r="Q17" s="148"/>
      <c r="R17" s="148"/>
    </row>
    <row r="18" spans="1:20" ht="39.950000000000003" customHeight="1" thickBot="1" x14ac:dyDescent="0.3">
      <c r="A18" s="20" t="s">
        <v>14</v>
      </c>
      <c r="B18" s="24" t="s">
        <v>15</v>
      </c>
      <c r="C18" s="25" t="s">
        <v>21</v>
      </c>
      <c r="D18" s="27" t="s">
        <v>51</v>
      </c>
      <c r="E18" s="29" t="s">
        <v>17</v>
      </c>
      <c r="F18" s="26" t="s">
        <v>19</v>
      </c>
      <c r="G18" s="54"/>
      <c r="H18" s="20" t="s">
        <v>14</v>
      </c>
      <c r="I18" s="24" t="s">
        <v>15</v>
      </c>
      <c r="J18" s="25" t="s">
        <v>21</v>
      </c>
      <c r="K18" s="27" t="s">
        <v>51</v>
      </c>
      <c r="L18" s="29" t="s">
        <v>17</v>
      </c>
      <c r="M18" s="26" t="s">
        <v>19</v>
      </c>
      <c r="O18" s="118"/>
      <c r="P18" s="148"/>
      <c r="Q18" s="148"/>
      <c r="R18" s="149"/>
    </row>
    <row r="19" spans="1:20" ht="20.100000000000001" customHeight="1" x14ac:dyDescent="0.25">
      <c r="A19" s="105">
        <v>254</v>
      </c>
      <c r="B19" s="106">
        <v>14.3</v>
      </c>
      <c r="C19" s="107">
        <f>D19/B19</f>
        <v>83.916083916083906</v>
      </c>
      <c r="D19" s="108">
        <v>1200</v>
      </c>
      <c r="E19" s="64" t="s">
        <v>18</v>
      </c>
      <c r="F19" s="86" t="s">
        <v>2</v>
      </c>
      <c r="G19" s="67"/>
      <c r="H19" s="105">
        <v>1</v>
      </c>
      <c r="I19" s="106">
        <v>14.8</v>
      </c>
      <c r="J19" s="107">
        <f>K19/I19</f>
        <v>64.189189189189193</v>
      </c>
      <c r="K19" s="108">
        <v>950</v>
      </c>
      <c r="L19" s="42" t="s">
        <v>18</v>
      </c>
      <c r="M19" s="74" t="s">
        <v>2</v>
      </c>
      <c r="O19" s="119"/>
      <c r="P19" s="148" t="s">
        <v>11</v>
      </c>
      <c r="Q19" s="148"/>
      <c r="R19" s="148"/>
    </row>
    <row r="20" spans="1:20" ht="20.100000000000001" customHeight="1" x14ac:dyDescent="0.25">
      <c r="A20" s="109">
        <v>255</v>
      </c>
      <c r="B20" s="110">
        <v>14.7</v>
      </c>
      <c r="C20" s="111">
        <f t="shared" ref="C20:C54" si="0">D20/B20</f>
        <v>81.632653061224488</v>
      </c>
      <c r="D20" s="112">
        <v>1200</v>
      </c>
      <c r="E20" s="64" t="s">
        <v>18</v>
      </c>
      <c r="F20" s="74" t="s">
        <v>2</v>
      </c>
      <c r="G20" s="67"/>
      <c r="H20" s="109">
        <v>2</v>
      </c>
      <c r="I20" s="110">
        <v>14.2</v>
      </c>
      <c r="J20" s="111">
        <f t="shared" ref="J20:J54" si="1">K20/I20</f>
        <v>66.901408450704224</v>
      </c>
      <c r="K20" s="112">
        <v>950</v>
      </c>
      <c r="L20" s="42" t="s">
        <v>18</v>
      </c>
      <c r="M20" s="74" t="s">
        <v>2</v>
      </c>
      <c r="O20" s="118"/>
      <c r="P20" s="148"/>
      <c r="Q20" s="148"/>
      <c r="R20" s="148"/>
    </row>
    <row r="21" spans="1:20" ht="20.100000000000001" customHeight="1" x14ac:dyDescent="0.25">
      <c r="A21" s="109">
        <v>256</v>
      </c>
      <c r="B21" s="110">
        <v>14.2</v>
      </c>
      <c r="C21" s="111">
        <f t="shared" si="0"/>
        <v>84.507042253521135</v>
      </c>
      <c r="D21" s="112">
        <v>1200</v>
      </c>
      <c r="E21" s="64" t="s">
        <v>18</v>
      </c>
      <c r="F21" s="74" t="s">
        <v>2</v>
      </c>
      <c r="G21" s="67"/>
      <c r="H21" s="109">
        <v>3</v>
      </c>
      <c r="I21" s="110">
        <v>14.2</v>
      </c>
      <c r="J21" s="111">
        <f t="shared" si="1"/>
        <v>66.901408450704224</v>
      </c>
      <c r="K21" s="112">
        <v>950</v>
      </c>
      <c r="L21" s="42" t="s">
        <v>18</v>
      </c>
      <c r="M21" s="74" t="s">
        <v>2</v>
      </c>
      <c r="O21" s="120"/>
      <c r="P21" s="148" t="s">
        <v>12</v>
      </c>
      <c r="Q21" s="148"/>
      <c r="R21" s="148"/>
    </row>
    <row r="22" spans="1:20" ht="20.100000000000001" customHeight="1" x14ac:dyDescent="0.25">
      <c r="A22" s="109">
        <v>257</v>
      </c>
      <c r="B22" s="110">
        <v>14.2</v>
      </c>
      <c r="C22" s="111">
        <f t="shared" si="0"/>
        <v>84.507042253521135</v>
      </c>
      <c r="D22" s="112">
        <v>1200</v>
      </c>
      <c r="E22" s="64" t="s">
        <v>18</v>
      </c>
      <c r="F22" s="74" t="s">
        <v>2</v>
      </c>
      <c r="G22" s="67"/>
      <c r="H22" s="109">
        <v>4</v>
      </c>
      <c r="I22" s="110">
        <v>14.2</v>
      </c>
      <c r="J22" s="111">
        <f t="shared" si="1"/>
        <v>66.901408450704224</v>
      </c>
      <c r="K22" s="112">
        <v>950</v>
      </c>
      <c r="L22" s="42" t="s">
        <v>18</v>
      </c>
      <c r="M22" s="74" t="s">
        <v>2</v>
      </c>
      <c r="O22" s="118"/>
      <c r="P22" s="148"/>
      <c r="Q22" s="148"/>
      <c r="R22" s="148"/>
    </row>
    <row r="23" spans="1:20" ht="20.100000000000001" customHeight="1" x14ac:dyDescent="0.25">
      <c r="A23" s="109">
        <v>258</v>
      </c>
      <c r="B23" s="110">
        <v>14.2</v>
      </c>
      <c r="C23" s="111">
        <f t="shared" si="0"/>
        <v>84.507042253521135</v>
      </c>
      <c r="D23" s="112">
        <v>1200</v>
      </c>
      <c r="E23" s="64" t="s">
        <v>18</v>
      </c>
      <c r="F23" s="74" t="s">
        <v>2</v>
      </c>
      <c r="G23" s="67"/>
      <c r="H23" s="109">
        <v>5</v>
      </c>
      <c r="I23" s="110">
        <v>14.2</v>
      </c>
      <c r="J23" s="111">
        <f t="shared" si="1"/>
        <v>66.901408450704224</v>
      </c>
      <c r="K23" s="112">
        <v>950</v>
      </c>
      <c r="L23" s="42" t="s">
        <v>18</v>
      </c>
      <c r="M23" s="74" t="s">
        <v>2</v>
      </c>
      <c r="O23" s="121"/>
      <c r="P23" s="372" t="s">
        <v>13</v>
      </c>
      <c r="Q23" s="372"/>
      <c r="R23" s="372"/>
    </row>
    <row r="24" spans="1:20" ht="20.100000000000001" customHeight="1" x14ac:dyDescent="0.25">
      <c r="A24" s="109">
        <v>259</v>
      </c>
      <c r="B24" s="110">
        <v>14.2</v>
      </c>
      <c r="C24" s="111">
        <f t="shared" si="0"/>
        <v>84.507042253521135</v>
      </c>
      <c r="D24" s="112">
        <v>1200</v>
      </c>
      <c r="E24" s="64" t="s">
        <v>18</v>
      </c>
      <c r="F24" s="74" t="s">
        <v>2</v>
      </c>
      <c r="G24" s="67"/>
      <c r="H24" s="109">
        <v>6</v>
      </c>
      <c r="I24" s="110">
        <v>14.2</v>
      </c>
      <c r="J24" s="111">
        <f t="shared" si="1"/>
        <v>66.901408450704224</v>
      </c>
      <c r="K24" s="112">
        <v>950</v>
      </c>
      <c r="L24" s="42" t="s">
        <v>18</v>
      </c>
      <c r="M24" s="74" t="s">
        <v>2</v>
      </c>
      <c r="O24" s="122"/>
      <c r="P24" s="372"/>
      <c r="Q24" s="372"/>
      <c r="R24" s="372"/>
    </row>
    <row r="25" spans="1:20" ht="20.100000000000001" customHeight="1" x14ac:dyDescent="0.25">
      <c r="A25" s="109">
        <v>260</v>
      </c>
      <c r="B25" s="110">
        <v>13.7</v>
      </c>
      <c r="C25" s="111">
        <f t="shared" si="0"/>
        <v>83.941605839416056</v>
      </c>
      <c r="D25" s="112">
        <v>1150</v>
      </c>
      <c r="E25" s="64" t="s">
        <v>18</v>
      </c>
      <c r="F25" s="74" t="s">
        <v>2</v>
      </c>
      <c r="G25" s="67"/>
      <c r="H25" s="109">
        <v>7</v>
      </c>
      <c r="I25" s="110">
        <v>16.8</v>
      </c>
      <c r="J25" s="111">
        <f t="shared" si="1"/>
        <v>62.5</v>
      </c>
      <c r="K25" s="112">
        <v>1050</v>
      </c>
      <c r="L25" s="42" t="s">
        <v>18</v>
      </c>
      <c r="M25" s="74" t="s">
        <v>2</v>
      </c>
    </row>
    <row r="26" spans="1:20" ht="20.100000000000001" customHeight="1" x14ac:dyDescent="0.25">
      <c r="A26" s="105">
        <v>261</v>
      </c>
      <c r="B26" s="106">
        <v>13.8</v>
      </c>
      <c r="C26" s="107">
        <f t="shared" si="0"/>
        <v>83.333333333333329</v>
      </c>
      <c r="D26" s="108">
        <v>1150</v>
      </c>
      <c r="E26" s="64" t="s">
        <v>18</v>
      </c>
      <c r="F26" s="74" t="s">
        <v>2</v>
      </c>
      <c r="G26" s="67"/>
      <c r="H26" s="109">
        <v>8</v>
      </c>
      <c r="I26" s="110">
        <v>17</v>
      </c>
      <c r="J26" s="111">
        <f t="shared" si="1"/>
        <v>64.705882352941174</v>
      </c>
      <c r="K26" s="112">
        <v>1100</v>
      </c>
      <c r="L26" s="42" t="s">
        <v>18</v>
      </c>
      <c r="M26" s="74" t="s">
        <v>2</v>
      </c>
      <c r="O26" s="67"/>
    </row>
    <row r="27" spans="1:20" ht="20.100000000000001" customHeight="1" thickBot="1" x14ac:dyDescent="0.3">
      <c r="A27" s="109">
        <v>262</v>
      </c>
      <c r="B27" s="110">
        <v>15.1</v>
      </c>
      <c r="C27" s="111">
        <f t="shared" si="0"/>
        <v>82.78145695364239</v>
      </c>
      <c r="D27" s="112">
        <v>1250</v>
      </c>
      <c r="E27" s="64" t="s">
        <v>18</v>
      </c>
      <c r="F27" s="74" t="s">
        <v>2</v>
      </c>
      <c r="G27" s="67"/>
      <c r="H27" s="109">
        <v>9</v>
      </c>
      <c r="I27" s="110">
        <v>15.1</v>
      </c>
      <c r="J27" s="111">
        <f t="shared" si="1"/>
        <v>66.225165562913915</v>
      </c>
      <c r="K27" s="112">
        <v>1000</v>
      </c>
      <c r="L27" s="42" t="s">
        <v>18</v>
      </c>
      <c r="M27" s="74" t="s">
        <v>2</v>
      </c>
      <c r="O27" s="67"/>
      <c r="P27" s="101"/>
      <c r="Q27" s="97" t="str">
        <f>A17</f>
        <v xml:space="preserve"> -1 УРОВЕНЬ</v>
      </c>
      <c r="R27" s="97" t="str">
        <f>H17</f>
        <v xml:space="preserve"> -2 УРОВЕНЬ</v>
      </c>
      <c r="S27" s="97" t="s">
        <v>27</v>
      </c>
      <c r="T27" s="97" t="s">
        <v>45</v>
      </c>
    </row>
    <row r="28" spans="1:20" ht="20.100000000000001" customHeight="1" x14ac:dyDescent="0.25">
      <c r="A28" s="109">
        <v>263</v>
      </c>
      <c r="B28" s="110">
        <v>15.1</v>
      </c>
      <c r="C28" s="111">
        <f t="shared" si="0"/>
        <v>82.78145695364239</v>
      </c>
      <c r="D28" s="112">
        <v>1250</v>
      </c>
      <c r="E28" s="64" t="s">
        <v>18</v>
      </c>
      <c r="F28" s="74" t="s">
        <v>2</v>
      </c>
      <c r="G28" s="67"/>
      <c r="H28" s="109">
        <v>10</v>
      </c>
      <c r="I28" s="110">
        <v>15.1</v>
      </c>
      <c r="J28" s="111">
        <f t="shared" si="1"/>
        <v>66.225165562913915</v>
      </c>
      <c r="K28" s="112">
        <v>1000</v>
      </c>
      <c r="L28" s="42" t="s">
        <v>18</v>
      </c>
      <c r="M28" s="74" t="s">
        <v>2</v>
      </c>
      <c r="O28" s="357" t="s">
        <v>23</v>
      </c>
      <c r="P28" s="98" t="s">
        <v>2</v>
      </c>
      <c r="Q28" s="123">
        <v>76</v>
      </c>
      <c r="R28" s="123">
        <v>47</v>
      </c>
      <c r="S28" s="150">
        <f>Q28+R28</f>
        <v>123</v>
      </c>
      <c r="T28" s="360">
        <f>S28+S29+S30+S32+S33</f>
        <v>492</v>
      </c>
    </row>
    <row r="29" spans="1:20" ht="20.100000000000001" customHeight="1" x14ac:dyDescent="0.25">
      <c r="A29" s="109">
        <v>264</v>
      </c>
      <c r="B29" s="110">
        <v>17.399999999999999</v>
      </c>
      <c r="C29" s="111">
        <f t="shared" si="0"/>
        <v>77.58620689655173</v>
      </c>
      <c r="D29" s="112">
        <v>1350</v>
      </c>
      <c r="E29" s="64" t="s">
        <v>18</v>
      </c>
      <c r="F29" s="74" t="s">
        <v>2</v>
      </c>
      <c r="G29" s="67"/>
      <c r="H29" s="109">
        <v>11</v>
      </c>
      <c r="I29" s="110">
        <v>17.399999999999999</v>
      </c>
      <c r="J29" s="111">
        <f t="shared" si="1"/>
        <v>63.218390804597703</v>
      </c>
      <c r="K29" s="112">
        <v>1100</v>
      </c>
      <c r="L29" s="42" t="s">
        <v>18</v>
      </c>
      <c r="M29" s="74" t="s">
        <v>2</v>
      </c>
      <c r="O29" s="358"/>
      <c r="P29" s="96" t="s">
        <v>20</v>
      </c>
      <c r="Q29" s="124">
        <v>47</v>
      </c>
      <c r="R29" s="124">
        <v>104</v>
      </c>
      <c r="S29" s="57">
        <f t="shared" ref="S29:S30" si="2">Q29+R29</f>
        <v>151</v>
      </c>
      <c r="T29" s="361"/>
    </row>
    <row r="30" spans="1:20" ht="20.100000000000001" customHeight="1" x14ac:dyDescent="0.25">
      <c r="A30" s="109">
        <v>265</v>
      </c>
      <c r="B30" s="110">
        <v>14.2</v>
      </c>
      <c r="C30" s="111">
        <f t="shared" si="0"/>
        <v>84.507042253521135</v>
      </c>
      <c r="D30" s="112">
        <v>1200</v>
      </c>
      <c r="E30" s="64" t="s">
        <v>18</v>
      </c>
      <c r="F30" s="74" t="s">
        <v>2</v>
      </c>
      <c r="G30" s="67"/>
      <c r="H30" s="109">
        <v>12</v>
      </c>
      <c r="I30" s="110">
        <v>14.2</v>
      </c>
      <c r="J30" s="111">
        <f t="shared" si="1"/>
        <v>66.901408450704224</v>
      </c>
      <c r="K30" s="112">
        <v>950</v>
      </c>
      <c r="L30" s="42" t="s">
        <v>18</v>
      </c>
      <c r="M30" s="74" t="s">
        <v>2</v>
      </c>
      <c r="O30" s="358"/>
      <c r="P30" s="96" t="s">
        <v>29</v>
      </c>
      <c r="Q30" s="124">
        <v>52</v>
      </c>
      <c r="R30" s="124">
        <v>23</v>
      </c>
      <c r="S30" s="57">
        <f t="shared" si="2"/>
        <v>75</v>
      </c>
      <c r="T30" s="361"/>
    </row>
    <row r="31" spans="1:20" ht="20.100000000000001" customHeight="1" thickBot="1" x14ac:dyDescent="0.3">
      <c r="A31" s="109">
        <v>273</v>
      </c>
      <c r="B31" s="110">
        <v>14.3</v>
      </c>
      <c r="C31" s="111">
        <f t="shared" si="0"/>
        <v>83.916083916083906</v>
      </c>
      <c r="D31" s="112">
        <v>1200</v>
      </c>
      <c r="E31" s="64" t="s">
        <v>18</v>
      </c>
      <c r="F31" s="74" t="s">
        <v>2</v>
      </c>
      <c r="G31" s="68"/>
      <c r="H31" s="109">
        <v>13</v>
      </c>
      <c r="I31" s="110">
        <v>14.2</v>
      </c>
      <c r="J31" s="111">
        <f t="shared" si="1"/>
        <v>66.901408450704224</v>
      </c>
      <c r="K31" s="112">
        <v>950</v>
      </c>
      <c r="L31" s="42" t="s">
        <v>18</v>
      </c>
      <c r="M31" s="74" t="s">
        <v>2</v>
      </c>
      <c r="O31" s="359"/>
      <c r="P31" s="99" t="s">
        <v>34</v>
      </c>
      <c r="Q31" s="100">
        <v>175</v>
      </c>
      <c r="R31" s="100">
        <v>174</v>
      </c>
      <c r="S31" s="151">
        <f>Q31+R31</f>
        <v>349</v>
      </c>
      <c r="T31" s="361"/>
    </row>
    <row r="32" spans="1:20" ht="20.100000000000001" customHeight="1" x14ac:dyDescent="0.25">
      <c r="A32" s="109">
        <v>274</v>
      </c>
      <c r="B32" s="110">
        <v>14.7</v>
      </c>
      <c r="C32" s="111">
        <f t="shared" si="0"/>
        <v>81.632653061224488</v>
      </c>
      <c r="D32" s="112">
        <v>1200</v>
      </c>
      <c r="E32" s="64" t="s">
        <v>18</v>
      </c>
      <c r="F32" s="74" t="s">
        <v>2</v>
      </c>
      <c r="G32" s="68"/>
      <c r="H32" s="109">
        <v>14</v>
      </c>
      <c r="I32" s="110">
        <v>14.2</v>
      </c>
      <c r="J32" s="111">
        <f t="shared" si="1"/>
        <v>66.901408450704224</v>
      </c>
      <c r="K32" s="112">
        <v>950</v>
      </c>
      <c r="L32" s="42" t="s">
        <v>18</v>
      </c>
      <c r="M32" s="74" t="s">
        <v>2</v>
      </c>
      <c r="O32" s="363" t="s">
        <v>24</v>
      </c>
      <c r="P32" s="364"/>
      <c r="Q32" s="125" t="s">
        <v>39</v>
      </c>
      <c r="R32" s="125" t="s">
        <v>40</v>
      </c>
      <c r="S32" s="152">
        <f>30*2+38*2</f>
        <v>136</v>
      </c>
      <c r="T32" s="361"/>
    </row>
    <row r="33" spans="1:20" ht="20.100000000000001" customHeight="1" thickBot="1" x14ac:dyDescent="0.3">
      <c r="A33" s="109">
        <v>275</v>
      </c>
      <c r="B33" s="110">
        <v>14.2</v>
      </c>
      <c r="C33" s="111">
        <f t="shared" si="0"/>
        <v>84.507042253521135</v>
      </c>
      <c r="D33" s="112">
        <v>1200</v>
      </c>
      <c r="E33" s="64" t="s">
        <v>18</v>
      </c>
      <c r="F33" s="74" t="s">
        <v>2</v>
      </c>
      <c r="G33" s="68"/>
      <c r="H33" s="109">
        <v>15</v>
      </c>
      <c r="I33" s="110">
        <v>14.2</v>
      </c>
      <c r="J33" s="111">
        <f t="shared" si="1"/>
        <v>66.901408450704224</v>
      </c>
      <c r="K33" s="112">
        <v>950</v>
      </c>
      <c r="L33" s="42" t="s">
        <v>18</v>
      </c>
      <c r="M33" s="74" t="s">
        <v>2</v>
      </c>
      <c r="O33" s="365" t="s">
        <v>31</v>
      </c>
      <c r="P33" s="366"/>
      <c r="Q33" s="126">
        <v>4</v>
      </c>
      <c r="R33" s="126">
        <v>3</v>
      </c>
      <c r="S33" s="153">
        <f t="shared" ref="S33" si="3">Q33+R33</f>
        <v>7</v>
      </c>
      <c r="T33" s="362"/>
    </row>
    <row r="34" spans="1:20" ht="20.100000000000001" customHeight="1" x14ac:dyDescent="0.25">
      <c r="A34" s="109">
        <v>276</v>
      </c>
      <c r="B34" s="110">
        <v>14.2</v>
      </c>
      <c r="C34" s="111">
        <f t="shared" si="0"/>
        <v>84.507042253521135</v>
      </c>
      <c r="D34" s="112">
        <v>1200</v>
      </c>
      <c r="E34" s="64" t="s">
        <v>18</v>
      </c>
      <c r="F34" s="74" t="s">
        <v>2</v>
      </c>
      <c r="G34" s="68"/>
      <c r="H34" s="109">
        <v>16</v>
      </c>
      <c r="I34" s="110">
        <v>14.2</v>
      </c>
      <c r="J34" s="111">
        <f t="shared" si="1"/>
        <v>66.901408450704224</v>
      </c>
      <c r="K34" s="112">
        <v>950</v>
      </c>
      <c r="L34" s="42" t="s">
        <v>18</v>
      </c>
      <c r="M34" s="74" t="s">
        <v>2</v>
      </c>
      <c r="P34" s="127"/>
      <c r="Q34" s="118"/>
      <c r="R34" s="116"/>
      <c r="S34" s="56"/>
    </row>
    <row r="35" spans="1:20" ht="20.100000000000001" customHeight="1" x14ac:dyDescent="0.25">
      <c r="A35" s="109">
        <v>277</v>
      </c>
      <c r="B35" s="110">
        <v>14.2</v>
      </c>
      <c r="C35" s="111">
        <f t="shared" si="0"/>
        <v>84.507042253521135</v>
      </c>
      <c r="D35" s="112">
        <v>1200</v>
      </c>
      <c r="E35" s="64" t="s">
        <v>18</v>
      </c>
      <c r="F35" s="74" t="s">
        <v>2</v>
      </c>
      <c r="G35" s="68"/>
      <c r="H35" s="109">
        <v>17</v>
      </c>
      <c r="I35" s="110">
        <v>15.1</v>
      </c>
      <c r="J35" s="111">
        <f t="shared" si="1"/>
        <v>66.225165562913915</v>
      </c>
      <c r="K35" s="112">
        <v>1000</v>
      </c>
      <c r="L35" s="42" t="s">
        <v>18</v>
      </c>
      <c r="M35" s="74" t="s">
        <v>2</v>
      </c>
    </row>
    <row r="36" spans="1:20" ht="20.100000000000001" customHeight="1" x14ac:dyDescent="0.25">
      <c r="A36" s="109">
        <v>278</v>
      </c>
      <c r="B36" s="110">
        <v>14.2</v>
      </c>
      <c r="C36" s="111">
        <f>D36/B36</f>
        <v>84.507042253521135</v>
      </c>
      <c r="D36" s="112">
        <v>1200</v>
      </c>
      <c r="E36" s="64" t="s">
        <v>18</v>
      </c>
      <c r="F36" s="74" t="s">
        <v>2</v>
      </c>
      <c r="G36" s="68"/>
      <c r="H36" s="109">
        <v>18</v>
      </c>
      <c r="I36" s="110">
        <v>14.7</v>
      </c>
      <c r="J36" s="111">
        <f t="shared" si="1"/>
        <v>64.625850340136054</v>
      </c>
      <c r="K36" s="112">
        <v>950</v>
      </c>
      <c r="L36" s="42" t="s">
        <v>18</v>
      </c>
      <c r="M36" s="74" t="s">
        <v>2</v>
      </c>
    </row>
    <row r="37" spans="1:20" ht="20.100000000000001" customHeight="1" x14ac:dyDescent="0.25">
      <c r="A37" s="109">
        <v>279</v>
      </c>
      <c r="B37" s="110">
        <v>14.2</v>
      </c>
      <c r="C37" s="111">
        <f t="shared" si="0"/>
        <v>84.507042253521135</v>
      </c>
      <c r="D37" s="112">
        <v>1200</v>
      </c>
      <c r="E37" s="64" t="s">
        <v>18</v>
      </c>
      <c r="F37" s="74" t="s">
        <v>2</v>
      </c>
      <c r="G37" s="68"/>
      <c r="H37" s="109">
        <v>19</v>
      </c>
      <c r="I37" s="110">
        <v>16.899999999999999</v>
      </c>
      <c r="J37" s="111">
        <f t="shared" si="1"/>
        <v>62.130177514792905</v>
      </c>
      <c r="K37" s="112">
        <v>1050</v>
      </c>
      <c r="L37" s="42" t="s">
        <v>18</v>
      </c>
      <c r="M37" s="74" t="s">
        <v>2</v>
      </c>
    </row>
    <row r="38" spans="1:20" ht="20.100000000000001" customHeight="1" x14ac:dyDescent="0.25">
      <c r="A38" s="109">
        <v>280</v>
      </c>
      <c r="B38" s="110">
        <v>14.2</v>
      </c>
      <c r="C38" s="111">
        <f t="shared" si="0"/>
        <v>84.507042253521135</v>
      </c>
      <c r="D38" s="112">
        <v>1200</v>
      </c>
      <c r="E38" s="64" t="s">
        <v>18</v>
      </c>
      <c r="F38" s="74" t="s">
        <v>2</v>
      </c>
      <c r="G38" s="67"/>
      <c r="H38" s="109">
        <v>20</v>
      </c>
      <c r="I38" s="110">
        <v>14.3</v>
      </c>
      <c r="J38" s="111">
        <f t="shared" si="1"/>
        <v>66.433566433566426</v>
      </c>
      <c r="K38" s="112">
        <v>950</v>
      </c>
      <c r="L38" s="42" t="s">
        <v>18</v>
      </c>
      <c r="M38" s="74" t="s">
        <v>2</v>
      </c>
    </row>
    <row r="39" spans="1:20" ht="20.100000000000001" customHeight="1" x14ac:dyDescent="0.25">
      <c r="A39" s="109">
        <v>281</v>
      </c>
      <c r="B39" s="110">
        <v>14.2</v>
      </c>
      <c r="C39" s="111">
        <f t="shared" si="0"/>
        <v>84.507042253521135</v>
      </c>
      <c r="D39" s="112">
        <v>1200</v>
      </c>
      <c r="E39" s="64" t="s">
        <v>18</v>
      </c>
      <c r="F39" s="74" t="s">
        <v>2</v>
      </c>
      <c r="G39" s="67"/>
      <c r="H39" s="109">
        <v>21</v>
      </c>
      <c r="I39" s="110">
        <v>14.7</v>
      </c>
      <c r="J39" s="111">
        <f t="shared" si="1"/>
        <v>64.625850340136054</v>
      </c>
      <c r="K39" s="112">
        <v>950</v>
      </c>
      <c r="L39" s="42" t="s">
        <v>18</v>
      </c>
      <c r="M39" s="74" t="s">
        <v>2</v>
      </c>
    </row>
    <row r="40" spans="1:20" ht="20.100000000000001" customHeight="1" x14ac:dyDescent="0.25">
      <c r="A40" s="109">
        <v>282</v>
      </c>
      <c r="B40" s="110">
        <v>14.2</v>
      </c>
      <c r="C40" s="111">
        <f t="shared" si="0"/>
        <v>84.507042253521135</v>
      </c>
      <c r="D40" s="112">
        <v>1200</v>
      </c>
      <c r="E40" s="64" t="s">
        <v>18</v>
      </c>
      <c r="F40" s="74" t="s">
        <v>2</v>
      </c>
      <c r="G40" s="67"/>
      <c r="H40" s="109">
        <v>22</v>
      </c>
      <c r="I40" s="110">
        <v>14.2</v>
      </c>
      <c r="J40" s="111">
        <f t="shared" si="1"/>
        <v>66.901408450704224</v>
      </c>
      <c r="K40" s="112">
        <v>950</v>
      </c>
      <c r="L40" s="42" t="s">
        <v>18</v>
      </c>
      <c r="M40" s="74" t="s">
        <v>2</v>
      </c>
    </row>
    <row r="41" spans="1:20" ht="20.100000000000001" customHeight="1" x14ac:dyDescent="0.25">
      <c r="A41" s="109">
        <v>283</v>
      </c>
      <c r="B41" s="110">
        <v>18.399999999999999</v>
      </c>
      <c r="C41" s="111">
        <f t="shared" si="0"/>
        <v>76.08695652173914</v>
      </c>
      <c r="D41" s="112">
        <v>1400</v>
      </c>
      <c r="E41" s="64" t="s">
        <v>18</v>
      </c>
      <c r="F41" s="74" t="s">
        <v>2</v>
      </c>
      <c r="G41" s="67"/>
      <c r="H41" s="109">
        <v>23</v>
      </c>
      <c r="I41" s="110">
        <v>14.2</v>
      </c>
      <c r="J41" s="111">
        <f t="shared" si="1"/>
        <v>66.901408450704224</v>
      </c>
      <c r="K41" s="112">
        <v>950</v>
      </c>
      <c r="L41" s="42" t="s">
        <v>18</v>
      </c>
      <c r="M41" s="74" t="s">
        <v>2</v>
      </c>
    </row>
    <row r="42" spans="1:20" ht="20.100000000000001" customHeight="1" x14ac:dyDescent="0.25">
      <c r="A42" s="109">
        <v>284</v>
      </c>
      <c r="B42" s="110">
        <v>14.2</v>
      </c>
      <c r="C42" s="111">
        <f t="shared" si="0"/>
        <v>84.507042253521135</v>
      </c>
      <c r="D42" s="112">
        <v>1200</v>
      </c>
      <c r="E42" s="64" t="s">
        <v>18</v>
      </c>
      <c r="F42" s="74" t="s">
        <v>2</v>
      </c>
      <c r="G42" s="67"/>
      <c r="H42" s="109">
        <v>24</v>
      </c>
      <c r="I42" s="110">
        <v>14.2</v>
      </c>
      <c r="J42" s="111">
        <f t="shared" si="1"/>
        <v>66.901408450704224</v>
      </c>
      <c r="K42" s="112">
        <v>950</v>
      </c>
      <c r="L42" s="42" t="s">
        <v>18</v>
      </c>
      <c r="M42" s="74" t="s">
        <v>2</v>
      </c>
    </row>
    <row r="43" spans="1:20" ht="20.100000000000001" customHeight="1" x14ac:dyDescent="0.25">
      <c r="A43" s="109">
        <v>301</v>
      </c>
      <c r="B43" s="110">
        <v>14.8</v>
      </c>
      <c r="C43" s="111">
        <f t="shared" si="0"/>
        <v>81.081081081081081</v>
      </c>
      <c r="D43" s="112">
        <v>1200</v>
      </c>
      <c r="E43" s="64" t="s">
        <v>18</v>
      </c>
      <c r="F43" s="74" t="s">
        <v>2</v>
      </c>
      <c r="G43" s="67"/>
      <c r="H43" s="109">
        <v>25</v>
      </c>
      <c r="I43" s="110">
        <v>14.2</v>
      </c>
      <c r="J43" s="111">
        <f t="shared" si="1"/>
        <v>66.901408450704224</v>
      </c>
      <c r="K43" s="112">
        <v>950</v>
      </c>
      <c r="L43" s="42" t="s">
        <v>18</v>
      </c>
      <c r="M43" s="74" t="s">
        <v>2</v>
      </c>
    </row>
    <row r="44" spans="1:20" ht="20.100000000000001" customHeight="1" x14ac:dyDescent="0.25">
      <c r="A44" s="109">
        <v>302</v>
      </c>
      <c r="B44" s="110">
        <v>14.2</v>
      </c>
      <c r="C44" s="111">
        <f t="shared" si="0"/>
        <v>84.507042253521135</v>
      </c>
      <c r="D44" s="112">
        <v>1200</v>
      </c>
      <c r="E44" s="64" t="s">
        <v>18</v>
      </c>
      <c r="F44" s="74" t="s">
        <v>2</v>
      </c>
      <c r="G44" s="67"/>
      <c r="H44" s="109">
        <v>26</v>
      </c>
      <c r="I44" s="110">
        <v>14.2</v>
      </c>
      <c r="J44" s="111">
        <f t="shared" si="1"/>
        <v>66.901408450704224</v>
      </c>
      <c r="K44" s="112">
        <v>950</v>
      </c>
      <c r="L44" s="42" t="s">
        <v>18</v>
      </c>
      <c r="M44" s="74" t="s">
        <v>2</v>
      </c>
    </row>
    <row r="45" spans="1:20" ht="20.100000000000001" customHeight="1" x14ac:dyDescent="0.25">
      <c r="A45" s="109">
        <v>303</v>
      </c>
      <c r="B45" s="110">
        <v>14.2</v>
      </c>
      <c r="C45" s="111">
        <f t="shared" si="0"/>
        <v>84.507042253521135</v>
      </c>
      <c r="D45" s="112">
        <v>1200</v>
      </c>
      <c r="E45" s="64" t="s">
        <v>18</v>
      </c>
      <c r="F45" s="74" t="s">
        <v>2</v>
      </c>
      <c r="G45" s="67"/>
      <c r="H45" s="109">
        <v>27</v>
      </c>
      <c r="I45" s="110">
        <v>14.2</v>
      </c>
      <c r="J45" s="111">
        <f t="shared" si="1"/>
        <v>66.901408450704224</v>
      </c>
      <c r="K45" s="112">
        <v>950</v>
      </c>
      <c r="L45" s="42" t="s">
        <v>18</v>
      </c>
      <c r="M45" s="74" t="s">
        <v>2</v>
      </c>
    </row>
    <row r="46" spans="1:20" ht="20.100000000000001" customHeight="1" x14ac:dyDescent="0.25">
      <c r="A46" s="109">
        <v>304</v>
      </c>
      <c r="B46" s="110">
        <v>14.2</v>
      </c>
      <c r="C46" s="111">
        <f t="shared" si="0"/>
        <v>84.507042253521135</v>
      </c>
      <c r="D46" s="112">
        <v>1200</v>
      </c>
      <c r="E46" s="64" t="s">
        <v>18</v>
      </c>
      <c r="F46" s="74" t="s">
        <v>2</v>
      </c>
      <c r="G46" s="67"/>
      <c r="H46" s="109">
        <v>28</v>
      </c>
      <c r="I46" s="110">
        <v>14.2</v>
      </c>
      <c r="J46" s="111">
        <f t="shared" si="1"/>
        <v>66.901408450704224</v>
      </c>
      <c r="K46" s="112">
        <v>950</v>
      </c>
      <c r="L46" s="42" t="s">
        <v>18</v>
      </c>
      <c r="M46" s="74" t="s">
        <v>2</v>
      </c>
    </row>
    <row r="47" spans="1:20" ht="20.100000000000001" customHeight="1" x14ac:dyDescent="0.25">
      <c r="A47" s="109">
        <v>305</v>
      </c>
      <c r="B47" s="110">
        <v>14.2</v>
      </c>
      <c r="C47" s="111">
        <f t="shared" si="0"/>
        <v>84.507042253521135</v>
      </c>
      <c r="D47" s="112">
        <v>1200</v>
      </c>
      <c r="E47" s="64" t="s">
        <v>18</v>
      </c>
      <c r="F47" s="74" t="s">
        <v>2</v>
      </c>
      <c r="G47" s="67"/>
      <c r="H47" s="109">
        <v>29</v>
      </c>
      <c r="I47" s="110">
        <v>14.2</v>
      </c>
      <c r="J47" s="111">
        <f t="shared" si="1"/>
        <v>66.901408450704224</v>
      </c>
      <c r="K47" s="112">
        <v>950</v>
      </c>
      <c r="L47" s="42" t="s">
        <v>18</v>
      </c>
      <c r="M47" s="74" t="s">
        <v>2</v>
      </c>
    </row>
    <row r="48" spans="1:20" ht="20.100000000000001" customHeight="1" x14ac:dyDescent="0.25">
      <c r="A48" s="109">
        <v>306</v>
      </c>
      <c r="B48" s="110">
        <v>14.2</v>
      </c>
      <c r="C48" s="111">
        <f t="shared" si="0"/>
        <v>84.507042253521135</v>
      </c>
      <c r="D48" s="112">
        <v>1200</v>
      </c>
      <c r="E48" s="64" t="s">
        <v>18</v>
      </c>
      <c r="F48" s="74" t="s">
        <v>2</v>
      </c>
      <c r="G48" s="67"/>
      <c r="H48" s="109">
        <v>30</v>
      </c>
      <c r="I48" s="110">
        <v>18.399999999999999</v>
      </c>
      <c r="J48" s="111">
        <f t="shared" si="1"/>
        <v>62.500000000000007</v>
      </c>
      <c r="K48" s="112">
        <v>1150</v>
      </c>
      <c r="L48" s="42" t="s">
        <v>18</v>
      </c>
      <c r="M48" s="74" t="s">
        <v>2</v>
      </c>
    </row>
    <row r="49" spans="1:13" ht="20.100000000000001" customHeight="1" x14ac:dyDescent="0.25">
      <c r="A49" s="109">
        <v>307</v>
      </c>
      <c r="B49" s="110">
        <v>14.2</v>
      </c>
      <c r="C49" s="111">
        <f t="shared" si="0"/>
        <v>84.507042253521135</v>
      </c>
      <c r="D49" s="112">
        <v>1200</v>
      </c>
      <c r="E49" s="64" t="s">
        <v>18</v>
      </c>
      <c r="F49" s="74" t="s">
        <v>2</v>
      </c>
      <c r="G49" s="67"/>
      <c r="H49" s="109">
        <v>31</v>
      </c>
      <c r="I49" s="110">
        <v>14.2</v>
      </c>
      <c r="J49" s="111">
        <f t="shared" si="1"/>
        <v>66.901408450704224</v>
      </c>
      <c r="K49" s="112">
        <v>950</v>
      </c>
      <c r="L49" s="42" t="s">
        <v>18</v>
      </c>
      <c r="M49" s="74" t="s">
        <v>2</v>
      </c>
    </row>
    <row r="50" spans="1:13" ht="20.100000000000001" customHeight="1" x14ac:dyDescent="0.25">
      <c r="A50" s="109">
        <v>314</v>
      </c>
      <c r="B50" s="110">
        <v>14.8</v>
      </c>
      <c r="C50" s="111">
        <f t="shared" si="0"/>
        <v>81.081081081081081</v>
      </c>
      <c r="D50" s="112">
        <v>1200</v>
      </c>
      <c r="E50" s="64" t="s">
        <v>18</v>
      </c>
      <c r="F50" s="74" t="s">
        <v>2</v>
      </c>
      <c r="G50" s="68"/>
      <c r="H50" s="109">
        <v>32</v>
      </c>
      <c r="I50" s="110">
        <v>14.2</v>
      </c>
      <c r="J50" s="111">
        <f t="shared" si="1"/>
        <v>66.901408450704224</v>
      </c>
      <c r="K50" s="112">
        <v>950</v>
      </c>
      <c r="L50" s="42" t="s">
        <v>18</v>
      </c>
      <c r="M50" s="74" t="s">
        <v>2</v>
      </c>
    </row>
    <row r="51" spans="1:13" ht="20.100000000000001" customHeight="1" x14ac:dyDescent="0.25">
      <c r="A51" s="109">
        <v>315</v>
      </c>
      <c r="B51" s="110">
        <v>14.1</v>
      </c>
      <c r="C51" s="111">
        <f t="shared" si="0"/>
        <v>85.106382978723403</v>
      </c>
      <c r="D51" s="112">
        <v>1200</v>
      </c>
      <c r="E51" s="64" t="s">
        <v>18</v>
      </c>
      <c r="F51" s="74" t="s">
        <v>2</v>
      </c>
      <c r="G51" s="68"/>
      <c r="H51" s="109">
        <v>33</v>
      </c>
      <c r="I51" s="110">
        <v>14.2</v>
      </c>
      <c r="J51" s="111">
        <f t="shared" si="1"/>
        <v>66.901408450704224</v>
      </c>
      <c r="K51" s="112">
        <v>950</v>
      </c>
      <c r="L51" s="42" t="s">
        <v>18</v>
      </c>
      <c r="M51" s="74" t="s">
        <v>2</v>
      </c>
    </row>
    <row r="52" spans="1:13" ht="20.100000000000001" customHeight="1" x14ac:dyDescent="0.25">
      <c r="A52" s="109">
        <v>316</v>
      </c>
      <c r="B52" s="110">
        <v>14.1</v>
      </c>
      <c r="C52" s="111">
        <f t="shared" si="0"/>
        <v>85.106382978723403</v>
      </c>
      <c r="D52" s="112">
        <v>1200</v>
      </c>
      <c r="E52" s="64" t="s">
        <v>18</v>
      </c>
      <c r="F52" s="74" t="s">
        <v>2</v>
      </c>
      <c r="G52" s="68"/>
      <c r="H52" s="109">
        <v>34</v>
      </c>
      <c r="I52" s="110">
        <v>14.2</v>
      </c>
      <c r="J52" s="111">
        <f t="shared" si="1"/>
        <v>66.901408450704224</v>
      </c>
      <c r="K52" s="112">
        <v>950</v>
      </c>
      <c r="L52" s="42" t="s">
        <v>18</v>
      </c>
      <c r="M52" s="74" t="s">
        <v>2</v>
      </c>
    </row>
    <row r="53" spans="1:13" ht="20.100000000000001" customHeight="1" x14ac:dyDescent="0.25">
      <c r="A53" s="109">
        <v>317</v>
      </c>
      <c r="B53" s="110">
        <v>14.1</v>
      </c>
      <c r="C53" s="111">
        <f t="shared" si="0"/>
        <v>85.106382978723403</v>
      </c>
      <c r="D53" s="112">
        <v>1200</v>
      </c>
      <c r="E53" s="64" t="s">
        <v>18</v>
      </c>
      <c r="F53" s="74" t="s">
        <v>2</v>
      </c>
      <c r="G53" s="68"/>
      <c r="H53" s="109">
        <v>35</v>
      </c>
      <c r="I53" s="110">
        <v>14.2</v>
      </c>
      <c r="J53" s="111">
        <f t="shared" si="1"/>
        <v>66.901408450704224</v>
      </c>
      <c r="K53" s="112">
        <v>950</v>
      </c>
      <c r="L53" s="42" t="s">
        <v>18</v>
      </c>
      <c r="M53" s="74" t="s">
        <v>2</v>
      </c>
    </row>
    <row r="54" spans="1:13" ht="20.100000000000001" customHeight="1" x14ac:dyDescent="0.25">
      <c r="A54" s="109">
        <v>318</v>
      </c>
      <c r="B54" s="110">
        <v>14.1</v>
      </c>
      <c r="C54" s="111">
        <f t="shared" si="0"/>
        <v>85.106382978723403</v>
      </c>
      <c r="D54" s="112">
        <v>1200</v>
      </c>
      <c r="E54" s="64" t="s">
        <v>18</v>
      </c>
      <c r="F54" s="74" t="s">
        <v>2</v>
      </c>
      <c r="G54" s="68"/>
      <c r="H54" s="113">
        <v>36</v>
      </c>
      <c r="I54" s="106">
        <v>13.4</v>
      </c>
      <c r="J54" s="114">
        <f t="shared" si="1"/>
        <v>67.164179104477611</v>
      </c>
      <c r="K54" s="115">
        <v>900</v>
      </c>
      <c r="L54" s="42" t="s">
        <v>18</v>
      </c>
      <c r="M54" s="74" t="s">
        <v>2</v>
      </c>
    </row>
    <row r="55" spans="1:13" ht="20.100000000000001" customHeight="1" x14ac:dyDescent="0.25">
      <c r="A55" s="109">
        <v>319</v>
      </c>
      <c r="B55" s="110">
        <v>14.1</v>
      </c>
      <c r="C55" s="111">
        <f t="shared" ref="C55:C82" si="4">D55/B55</f>
        <v>85.106382978723403</v>
      </c>
      <c r="D55" s="112">
        <v>1200</v>
      </c>
      <c r="E55" s="64" t="s">
        <v>18</v>
      </c>
      <c r="F55" s="74" t="s">
        <v>2</v>
      </c>
      <c r="G55" s="68"/>
      <c r="H55" s="105">
        <v>127</v>
      </c>
      <c r="I55" s="106">
        <v>13.3</v>
      </c>
      <c r="J55" s="107">
        <f t="shared" ref="J55:J57" si="5">K55/I55</f>
        <v>67.669172932330824</v>
      </c>
      <c r="K55" s="108">
        <v>900</v>
      </c>
      <c r="L55" s="42" t="s">
        <v>18</v>
      </c>
      <c r="M55" s="74" t="s">
        <v>2</v>
      </c>
    </row>
    <row r="56" spans="1:13" ht="20.100000000000001" customHeight="1" x14ac:dyDescent="0.25">
      <c r="A56" s="109">
        <v>320</v>
      </c>
      <c r="B56" s="110">
        <v>14.1</v>
      </c>
      <c r="C56" s="111">
        <f t="shared" si="4"/>
        <v>85.106382978723403</v>
      </c>
      <c r="D56" s="112">
        <v>1200</v>
      </c>
      <c r="E56" s="64" t="s">
        <v>18</v>
      </c>
      <c r="F56" s="74" t="s">
        <v>2</v>
      </c>
      <c r="G56" s="68"/>
      <c r="H56" s="109">
        <v>128</v>
      </c>
      <c r="I56" s="110">
        <v>14.2</v>
      </c>
      <c r="J56" s="111">
        <f t="shared" si="5"/>
        <v>66.901408450704224</v>
      </c>
      <c r="K56" s="112">
        <v>950</v>
      </c>
      <c r="L56" s="42" t="s">
        <v>18</v>
      </c>
      <c r="M56" s="74" t="s">
        <v>2</v>
      </c>
    </row>
    <row r="57" spans="1:13" ht="20.100000000000001" customHeight="1" x14ac:dyDescent="0.25">
      <c r="A57" s="109">
        <v>327</v>
      </c>
      <c r="B57" s="110">
        <v>14.8</v>
      </c>
      <c r="C57" s="111">
        <f t="shared" si="4"/>
        <v>81.081081081081081</v>
      </c>
      <c r="D57" s="112">
        <v>1200</v>
      </c>
      <c r="E57" s="64" t="s">
        <v>18</v>
      </c>
      <c r="F57" s="74" t="s">
        <v>2</v>
      </c>
      <c r="G57" s="68"/>
      <c r="H57" s="109">
        <v>129</v>
      </c>
      <c r="I57" s="110">
        <v>14.2</v>
      </c>
      <c r="J57" s="111">
        <f t="shared" si="5"/>
        <v>66.901408450704224</v>
      </c>
      <c r="K57" s="112">
        <v>950</v>
      </c>
      <c r="L57" s="42" t="s">
        <v>18</v>
      </c>
      <c r="M57" s="74" t="s">
        <v>2</v>
      </c>
    </row>
    <row r="58" spans="1:13" ht="20.100000000000001" customHeight="1" x14ac:dyDescent="0.25">
      <c r="A58" s="109">
        <v>328</v>
      </c>
      <c r="B58" s="110">
        <v>14.1</v>
      </c>
      <c r="C58" s="111">
        <f t="shared" si="4"/>
        <v>85.106382978723403</v>
      </c>
      <c r="D58" s="112">
        <v>1200</v>
      </c>
      <c r="E58" s="64" t="s">
        <v>18</v>
      </c>
      <c r="F58" s="74" t="s">
        <v>2</v>
      </c>
      <c r="G58" s="68"/>
      <c r="H58" s="109">
        <v>142</v>
      </c>
      <c r="I58" s="110">
        <v>14.2</v>
      </c>
      <c r="J58" s="111">
        <f t="shared" ref="J58:J61" si="6">K58/I58</f>
        <v>66.901408450704224</v>
      </c>
      <c r="K58" s="112">
        <v>950</v>
      </c>
      <c r="L58" s="42" t="s">
        <v>18</v>
      </c>
      <c r="M58" s="74" t="s">
        <v>2</v>
      </c>
    </row>
    <row r="59" spans="1:13" ht="20.100000000000001" customHeight="1" x14ac:dyDescent="0.25">
      <c r="A59" s="109">
        <v>329</v>
      </c>
      <c r="B59" s="110">
        <v>14.1</v>
      </c>
      <c r="C59" s="111">
        <f t="shared" si="4"/>
        <v>85.106382978723403</v>
      </c>
      <c r="D59" s="112">
        <v>1200</v>
      </c>
      <c r="E59" s="64" t="s">
        <v>18</v>
      </c>
      <c r="F59" s="74" t="s">
        <v>2</v>
      </c>
      <c r="G59" s="68"/>
      <c r="H59" s="109">
        <v>143</v>
      </c>
      <c r="I59" s="110">
        <v>14.2</v>
      </c>
      <c r="J59" s="111">
        <f t="shared" si="6"/>
        <v>66.901408450704224</v>
      </c>
      <c r="K59" s="112">
        <v>950</v>
      </c>
      <c r="L59" s="42" t="s">
        <v>18</v>
      </c>
      <c r="M59" s="74" t="s">
        <v>2</v>
      </c>
    </row>
    <row r="60" spans="1:13" ht="20.100000000000001" customHeight="1" x14ac:dyDescent="0.25">
      <c r="A60" s="109">
        <v>330</v>
      </c>
      <c r="B60" s="110">
        <v>14.1</v>
      </c>
      <c r="C60" s="111">
        <f t="shared" si="4"/>
        <v>85.106382978723403</v>
      </c>
      <c r="D60" s="112">
        <v>1200</v>
      </c>
      <c r="E60" s="64" t="s">
        <v>18</v>
      </c>
      <c r="F60" s="74" t="s">
        <v>2</v>
      </c>
      <c r="G60" s="68"/>
      <c r="H60" s="109">
        <v>144</v>
      </c>
      <c r="I60" s="110">
        <v>14.2</v>
      </c>
      <c r="J60" s="111">
        <f t="shared" si="6"/>
        <v>66.901408450704224</v>
      </c>
      <c r="K60" s="112">
        <v>950</v>
      </c>
      <c r="L60" s="42" t="s">
        <v>18</v>
      </c>
      <c r="M60" s="74" t="s">
        <v>2</v>
      </c>
    </row>
    <row r="61" spans="1:13" ht="20.100000000000001" customHeight="1" x14ac:dyDescent="0.25">
      <c r="A61" s="109">
        <v>331</v>
      </c>
      <c r="B61" s="110">
        <v>14.1</v>
      </c>
      <c r="C61" s="111">
        <f t="shared" si="4"/>
        <v>85.106382978723403</v>
      </c>
      <c r="D61" s="112">
        <v>1200</v>
      </c>
      <c r="E61" s="64" t="s">
        <v>18</v>
      </c>
      <c r="F61" s="74" t="s">
        <v>2</v>
      </c>
      <c r="G61" s="68"/>
      <c r="H61" s="109">
        <v>145</v>
      </c>
      <c r="I61" s="110">
        <v>13.4</v>
      </c>
      <c r="J61" s="111">
        <f t="shared" si="6"/>
        <v>67.164179104477611</v>
      </c>
      <c r="K61" s="112">
        <v>900</v>
      </c>
      <c r="L61" s="42" t="s">
        <v>18</v>
      </c>
      <c r="M61" s="74" t="s">
        <v>2</v>
      </c>
    </row>
    <row r="62" spans="1:13" ht="20.100000000000001" customHeight="1" x14ac:dyDescent="0.25">
      <c r="A62" s="109">
        <v>332</v>
      </c>
      <c r="B62" s="110">
        <v>14.1</v>
      </c>
      <c r="C62" s="111">
        <f t="shared" si="4"/>
        <v>85.106382978723403</v>
      </c>
      <c r="D62" s="112">
        <v>1200</v>
      </c>
      <c r="E62" s="64" t="s">
        <v>18</v>
      </c>
      <c r="F62" s="74" t="s">
        <v>2</v>
      </c>
      <c r="G62" s="68"/>
      <c r="H62" s="109">
        <v>200</v>
      </c>
      <c r="I62" s="110">
        <v>14.3</v>
      </c>
      <c r="J62" s="111">
        <f t="shared" ref="J62:J65" si="7">K62/I62</f>
        <v>66.433566433566426</v>
      </c>
      <c r="K62" s="112">
        <v>950</v>
      </c>
      <c r="L62" s="42" t="s">
        <v>18</v>
      </c>
      <c r="M62" s="74" t="s">
        <v>2</v>
      </c>
    </row>
    <row r="63" spans="1:13" ht="20.100000000000001" customHeight="1" x14ac:dyDescent="0.25">
      <c r="A63" s="109">
        <v>333</v>
      </c>
      <c r="B63" s="110">
        <v>14.1</v>
      </c>
      <c r="C63" s="111">
        <f t="shared" si="4"/>
        <v>85.106382978723403</v>
      </c>
      <c r="D63" s="112">
        <v>1200</v>
      </c>
      <c r="E63" s="64" t="s">
        <v>18</v>
      </c>
      <c r="F63" s="74" t="s">
        <v>2</v>
      </c>
      <c r="G63" s="68"/>
      <c r="H63" s="109">
        <v>201</v>
      </c>
      <c r="I63" s="110">
        <v>15.2</v>
      </c>
      <c r="J63" s="111">
        <f t="shared" si="7"/>
        <v>65.789473684210535</v>
      </c>
      <c r="K63" s="112">
        <v>1000</v>
      </c>
      <c r="L63" s="42" t="s">
        <v>18</v>
      </c>
      <c r="M63" s="74" t="s">
        <v>2</v>
      </c>
    </row>
    <row r="64" spans="1:13" ht="20.100000000000001" customHeight="1" x14ac:dyDescent="0.25">
      <c r="A64" s="109">
        <v>344</v>
      </c>
      <c r="B64" s="110">
        <v>14.8</v>
      </c>
      <c r="C64" s="111">
        <f t="shared" si="4"/>
        <v>81.081081081081081</v>
      </c>
      <c r="D64" s="112">
        <v>1200</v>
      </c>
      <c r="E64" s="64" t="s">
        <v>18</v>
      </c>
      <c r="F64" s="74" t="s">
        <v>2</v>
      </c>
      <c r="G64" s="68"/>
      <c r="H64" s="109">
        <v>233</v>
      </c>
      <c r="I64" s="110">
        <v>14.1</v>
      </c>
      <c r="J64" s="111">
        <f t="shared" si="7"/>
        <v>67.37588652482269</v>
      </c>
      <c r="K64" s="112">
        <v>950</v>
      </c>
      <c r="L64" s="42" t="s">
        <v>18</v>
      </c>
      <c r="M64" s="74" t="s">
        <v>2</v>
      </c>
    </row>
    <row r="65" spans="1:13" ht="20.100000000000001" customHeight="1" x14ac:dyDescent="0.25">
      <c r="A65" s="109">
        <v>345</v>
      </c>
      <c r="B65" s="110">
        <v>14.2</v>
      </c>
      <c r="C65" s="111">
        <f t="shared" si="4"/>
        <v>84.507042253521135</v>
      </c>
      <c r="D65" s="112">
        <v>1200</v>
      </c>
      <c r="E65" s="64" t="s">
        <v>18</v>
      </c>
      <c r="F65" s="74" t="s">
        <v>2</v>
      </c>
      <c r="G65" s="68"/>
      <c r="H65" s="109">
        <v>234</v>
      </c>
      <c r="I65" s="110">
        <v>14.2</v>
      </c>
      <c r="J65" s="111">
        <f t="shared" si="7"/>
        <v>66.901408450704224</v>
      </c>
      <c r="K65" s="112">
        <v>950</v>
      </c>
      <c r="L65" s="42" t="s">
        <v>18</v>
      </c>
      <c r="M65" s="74" t="s">
        <v>2</v>
      </c>
    </row>
    <row r="66" spans="1:13" ht="20.100000000000001" customHeight="1" x14ac:dyDescent="0.25">
      <c r="A66" s="109">
        <v>346</v>
      </c>
      <c r="B66" s="110">
        <v>14.2</v>
      </c>
      <c r="C66" s="111">
        <f t="shared" si="4"/>
        <v>84.507042253521135</v>
      </c>
      <c r="D66" s="112">
        <v>1200</v>
      </c>
      <c r="E66" s="64" t="s">
        <v>18</v>
      </c>
      <c r="F66" s="74" t="s">
        <v>2</v>
      </c>
      <c r="G66" s="67"/>
      <c r="K66" s="116"/>
    </row>
    <row r="67" spans="1:13" ht="20.100000000000001" customHeight="1" x14ac:dyDescent="0.25">
      <c r="A67" s="109">
        <v>347</v>
      </c>
      <c r="B67" s="110">
        <v>14.2</v>
      </c>
      <c r="C67" s="111">
        <f t="shared" si="4"/>
        <v>84.507042253521135</v>
      </c>
      <c r="D67" s="112">
        <v>1200</v>
      </c>
      <c r="E67" s="64" t="s">
        <v>18</v>
      </c>
      <c r="F67" s="74" t="s">
        <v>2</v>
      </c>
      <c r="G67" s="67"/>
      <c r="K67" s="116"/>
    </row>
    <row r="68" spans="1:13" ht="20.100000000000001" customHeight="1" x14ac:dyDescent="0.25">
      <c r="A68" s="109">
        <v>348</v>
      </c>
      <c r="B68" s="110">
        <v>14.2</v>
      </c>
      <c r="C68" s="111">
        <f t="shared" si="4"/>
        <v>84.507042253521135</v>
      </c>
      <c r="D68" s="112">
        <v>1200</v>
      </c>
      <c r="E68" s="64" t="s">
        <v>18</v>
      </c>
      <c r="F68" s="74" t="s">
        <v>2</v>
      </c>
      <c r="G68" s="67"/>
    </row>
    <row r="69" spans="1:13" ht="20.100000000000001" customHeight="1" x14ac:dyDescent="0.25">
      <c r="A69" s="109">
        <v>349</v>
      </c>
      <c r="B69" s="110">
        <v>14.2</v>
      </c>
      <c r="C69" s="111">
        <f t="shared" si="4"/>
        <v>84.507042253521135</v>
      </c>
      <c r="D69" s="112">
        <v>1200</v>
      </c>
      <c r="E69" s="64" t="s">
        <v>18</v>
      </c>
      <c r="F69" s="74" t="s">
        <v>2</v>
      </c>
      <c r="G69" s="67"/>
    </row>
    <row r="70" spans="1:13" ht="20.100000000000001" customHeight="1" x14ac:dyDescent="0.25">
      <c r="A70" s="109">
        <v>350</v>
      </c>
      <c r="B70" s="110">
        <v>14.2</v>
      </c>
      <c r="C70" s="111">
        <f t="shared" si="4"/>
        <v>84.507042253521135</v>
      </c>
      <c r="D70" s="112">
        <v>1200</v>
      </c>
      <c r="E70" s="64" t="s">
        <v>18</v>
      </c>
      <c r="F70" s="74" t="s">
        <v>2</v>
      </c>
      <c r="G70" s="67"/>
    </row>
    <row r="71" spans="1:13" ht="20.100000000000001" customHeight="1" x14ac:dyDescent="0.25">
      <c r="A71" s="109">
        <v>358</v>
      </c>
      <c r="B71" s="110">
        <v>13.8</v>
      </c>
      <c r="C71" s="111">
        <f t="shared" si="4"/>
        <v>83.333333333333329</v>
      </c>
      <c r="D71" s="112">
        <v>1150</v>
      </c>
      <c r="E71" s="64" t="s">
        <v>18</v>
      </c>
      <c r="F71" s="74" t="s">
        <v>2</v>
      </c>
      <c r="G71" s="67"/>
    </row>
    <row r="72" spans="1:13" ht="20.100000000000001" customHeight="1" x14ac:dyDescent="0.25">
      <c r="A72" s="109">
        <v>359</v>
      </c>
      <c r="B72" s="110">
        <v>13.7</v>
      </c>
      <c r="C72" s="111">
        <f t="shared" si="4"/>
        <v>83.941605839416056</v>
      </c>
      <c r="D72" s="112">
        <v>1150</v>
      </c>
      <c r="E72" s="64" t="s">
        <v>18</v>
      </c>
      <c r="F72" s="74" t="s">
        <v>2</v>
      </c>
      <c r="G72" s="67"/>
    </row>
    <row r="73" spans="1:13" ht="20.100000000000001" customHeight="1" x14ac:dyDescent="0.25">
      <c r="A73" s="109">
        <v>360</v>
      </c>
      <c r="B73" s="110">
        <v>14.2</v>
      </c>
      <c r="C73" s="111">
        <f t="shared" si="4"/>
        <v>84.507042253521135</v>
      </c>
      <c r="D73" s="112">
        <v>1200</v>
      </c>
      <c r="E73" s="64" t="s">
        <v>18</v>
      </c>
      <c r="F73" s="74" t="s">
        <v>2</v>
      </c>
      <c r="G73" s="67"/>
    </row>
    <row r="74" spans="1:13" ht="20.100000000000001" customHeight="1" x14ac:dyDescent="0.25">
      <c r="A74" s="109">
        <v>361</v>
      </c>
      <c r="B74" s="110">
        <v>14.2</v>
      </c>
      <c r="C74" s="111">
        <f t="shared" si="4"/>
        <v>84.507042253521135</v>
      </c>
      <c r="D74" s="112">
        <v>1200</v>
      </c>
      <c r="E74" s="64" t="s">
        <v>18</v>
      </c>
      <c r="F74" s="74" t="s">
        <v>2</v>
      </c>
      <c r="G74" s="67"/>
    </row>
    <row r="75" spans="1:13" ht="20.100000000000001" customHeight="1" x14ac:dyDescent="0.25">
      <c r="A75" s="109">
        <v>362</v>
      </c>
      <c r="B75" s="110">
        <v>17.100000000000001</v>
      </c>
      <c r="C75" s="111">
        <f t="shared" si="4"/>
        <v>78.94736842105263</v>
      </c>
      <c r="D75" s="112">
        <v>1350</v>
      </c>
      <c r="E75" s="64" t="s">
        <v>18</v>
      </c>
      <c r="F75" s="74" t="s">
        <v>2</v>
      </c>
      <c r="G75" s="67"/>
    </row>
    <row r="76" spans="1:13" ht="20.100000000000001" customHeight="1" x14ac:dyDescent="0.25">
      <c r="A76" s="109">
        <v>363</v>
      </c>
      <c r="B76" s="110">
        <v>13.4</v>
      </c>
      <c r="C76" s="111">
        <f t="shared" si="4"/>
        <v>85.820895522388057</v>
      </c>
      <c r="D76" s="112">
        <v>1150</v>
      </c>
      <c r="E76" s="64" t="s">
        <v>18</v>
      </c>
      <c r="F76" s="74" t="s">
        <v>2</v>
      </c>
      <c r="G76" s="67"/>
    </row>
    <row r="77" spans="1:13" ht="20.100000000000001" customHeight="1" x14ac:dyDescent="0.25">
      <c r="A77" s="109">
        <v>364</v>
      </c>
      <c r="B77" s="110">
        <v>14.3</v>
      </c>
      <c r="C77" s="111">
        <f t="shared" si="4"/>
        <v>83.916083916083906</v>
      </c>
      <c r="D77" s="112">
        <v>1200</v>
      </c>
      <c r="E77" s="64" t="s">
        <v>18</v>
      </c>
      <c r="F77" s="74" t="s">
        <v>2</v>
      </c>
      <c r="G77" s="67"/>
    </row>
    <row r="78" spans="1:13" ht="20.100000000000001" customHeight="1" x14ac:dyDescent="0.25">
      <c r="A78" s="109">
        <v>365</v>
      </c>
      <c r="B78" s="110">
        <v>14.3</v>
      </c>
      <c r="C78" s="111">
        <f t="shared" si="4"/>
        <v>83.916083916083906</v>
      </c>
      <c r="D78" s="112">
        <v>1200</v>
      </c>
      <c r="E78" s="64" t="s">
        <v>18</v>
      </c>
      <c r="F78" s="74" t="s">
        <v>2</v>
      </c>
      <c r="G78" s="67"/>
    </row>
    <row r="79" spans="1:13" ht="20.100000000000001" customHeight="1" x14ac:dyDescent="0.25">
      <c r="A79" s="109">
        <v>366</v>
      </c>
      <c r="B79" s="110">
        <v>13.7</v>
      </c>
      <c r="C79" s="111">
        <f t="shared" si="4"/>
        <v>83.941605839416056</v>
      </c>
      <c r="D79" s="112">
        <v>1150</v>
      </c>
      <c r="E79" s="64" t="s">
        <v>18</v>
      </c>
      <c r="F79" s="74" t="s">
        <v>2</v>
      </c>
      <c r="G79" s="67"/>
    </row>
    <row r="80" spans="1:13" ht="20.100000000000001" customHeight="1" x14ac:dyDescent="0.25">
      <c r="A80" s="109">
        <v>375</v>
      </c>
      <c r="B80" s="110">
        <v>13.8</v>
      </c>
      <c r="C80" s="111">
        <f>D80/B80</f>
        <v>83.333333333333329</v>
      </c>
      <c r="D80" s="112">
        <v>1150</v>
      </c>
      <c r="E80" s="64" t="s">
        <v>18</v>
      </c>
      <c r="F80" s="74" t="s">
        <v>2</v>
      </c>
      <c r="G80" s="67"/>
    </row>
    <row r="81" spans="1:12" ht="20.100000000000001" customHeight="1" x14ac:dyDescent="0.25">
      <c r="A81" s="109">
        <v>376</v>
      </c>
      <c r="B81" s="110">
        <v>13.7</v>
      </c>
      <c r="C81" s="111">
        <f t="shared" si="4"/>
        <v>83.941605839416056</v>
      </c>
      <c r="D81" s="112">
        <v>1150</v>
      </c>
      <c r="E81" s="64" t="s">
        <v>18</v>
      </c>
      <c r="F81" s="74" t="s">
        <v>2</v>
      </c>
      <c r="G81" s="67"/>
    </row>
    <row r="82" spans="1:12" ht="20.100000000000001" customHeight="1" x14ac:dyDescent="0.25">
      <c r="A82" s="109">
        <v>377</v>
      </c>
      <c r="B82" s="110">
        <v>14.2</v>
      </c>
      <c r="C82" s="111">
        <f t="shared" si="4"/>
        <v>144.36619718309859</v>
      </c>
      <c r="D82" s="112">
        <v>2050</v>
      </c>
      <c r="E82" s="64" t="s">
        <v>18</v>
      </c>
      <c r="F82" s="74" t="s">
        <v>2</v>
      </c>
      <c r="G82" s="67"/>
    </row>
    <row r="83" spans="1:12" ht="20.100000000000001" customHeight="1" x14ac:dyDescent="0.25">
      <c r="A83" s="109">
        <v>454</v>
      </c>
      <c r="B83" s="110">
        <v>15.5</v>
      </c>
      <c r="C83" s="111">
        <f t="shared" ref="C83:C94" si="8">D83/B83</f>
        <v>80.645161290322577</v>
      </c>
      <c r="D83" s="112">
        <v>1250</v>
      </c>
      <c r="E83" s="42" t="s">
        <v>18</v>
      </c>
      <c r="F83" s="74" t="s">
        <v>2</v>
      </c>
      <c r="G83" s="67"/>
    </row>
    <row r="84" spans="1:12" ht="20.100000000000001" customHeight="1" x14ac:dyDescent="0.25">
      <c r="A84" s="109">
        <v>455</v>
      </c>
      <c r="B84" s="110">
        <v>16.600000000000001</v>
      </c>
      <c r="C84" s="111">
        <f t="shared" si="8"/>
        <v>78.313253012048193</v>
      </c>
      <c r="D84" s="112">
        <v>1300</v>
      </c>
      <c r="E84" s="42" t="s">
        <v>18</v>
      </c>
      <c r="F84" s="74" t="s">
        <v>2</v>
      </c>
      <c r="G84" s="67"/>
    </row>
    <row r="85" spans="1:12" ht="20.100000000000001" customHeight="1" x14ac:dyDescent="0.25">
      <c r="A85" s="109">
        <v>456</v>
      </c>
      <c r="B85" s="110">
        <v>16.600000000000001</v>
      </c>
      <c r="C85" s="111">
        <f t="shared" si="8"/>
        <v>78.313253012048193</v>
      </c>
      <c r="D85" s="112">
        <v>1300</v>
      </c>
      <c r="E85" s="42" t="s">
        <v>18</v>
      </c>
      <c r="F85" s="74" t="s">
        <v>2</v>
      </c>
      <c r="G85" s="67"/>
    </row>
    <row r="86" spans="1:12" ht="20.100000000000001" customHeight="1" x14ac:dyDescent="0.25">
      <c r="A86" s="109">
        <v>457</v>
      </c>
      <c r="B86" s="110">
        <v>16.600000000000001</v>
      </c>
      <c r="C86" s="111">
        <f t="shared" si="8"/>
        <v>78.313253012048193</v>
      </c>
      <c r="D86" s="112">
        <v>1300</v>
      </c>
      <c r="E86" s="42" t="s">
        <v>18</v>
      </c>
      <c r="F86" s="74" t="s">
        <v>2</v>
      </c>
      <c r="G86" s="67"/>
      <c r="I86" s="55"/>
      <c r="K86" s="55"/>
    </row>
    <row r="87" spans="1:12" ht="20.100000000000001" customHeight="1" x14ac:dyDescent="0.25">
      <c r="A87" s="109">
        <v>458</v>
      </c>
      <c r="B87" s="110">
        <v>16.600000000000001</v>
      </c>
      <c r="C87" s="111">
        <f t="shared" si="8"/>
        <v>78.313253012048193</v>
      </c>
      <c r="D87" s="112">
        <v>1300</v>
      </c>
      <c r="E87" s="42" t="s">
        <v>18</v>
      </c>
      <c r="F87" s="74" t="s">
        <v>2</v>
      </c>
      <c r="G87" s="67"/>
      <c r="I87" s="55"/>
      <c r="K87" s="55"/>
    </row>
    <row r="88" spans="1:12" ht="20.100000000000001" customHeight="1" x14ac:dyDescent="0.25">
      <c r="A88" s="109">
        <v>459</v>
      </c>
      <c r="B88" s="110">
        <v>17.3</v>
      </c>
      <c r="C88" s="111">
        <f t="shared" si="8"/>
        <v>78.034682080924853</v>
      </c>
      <c r="D88" s="112">
        <v>1350</v>
      </c>
      <c r="E88" s="42" t="s">
        <v>18</v>
      </c>
      <c r="F88" s="74" t="s">
        <v>2</v>
      </c>
      <c r="G88" s="67"/>
      <c r="I88" s="55"/>
      <c r="K88" s="55"/>
    </row>
    <row r="89" spans="1:12" ht="20.100000000000001" customHeight="1" x14ac:dyDescent="0.25">
      <c r="A89" s="109">
        <v>467</v>
      </c>
      <c r="B89" s="110">
        <v>15.8</v>
      </c>
      <c r="C89" s="111">
        <f t="shared" si="8"/>
        <v>79.113924050632903</v>
      </c>
      <c r="D89" s="112">
        <v>1250</v>
      </c>
      <c r="E89" s="42" t="s">
        <v>18</v>
      </c>
      <c r="F89" s="74" t="s">
        <v>2</v>
      </c>
      <c r="G89" s="67"/>
      <c r="K89" s="116"/>
      <c r="L89" s="56"/>
    </row>
    <row r="90" spans="1:12" ht="20.100000000000001" customHeight="1" x14ac:dyDescent="0.25">
      <c r="A90" s="109">
        <v>468</v>
      </c>
      <c r="B90" s="110">
        <v>15.9</v>
      </c>
      <c r="C90" s="111">
        <f t="shared" si="8"/>
        <v>78.616352201257854</v>
      </c>
      <c r="D90" s="112">
        <v>1250</v>
      </c>
      <c r="E90" s="42" t="s">
        <v>18</v>
      </c>
      <c r="F90" s="74" t="s">
        <v>2</v>
      </c>
      <c r="G90" s="67"/>
      <c r="K90" s="116"/>
      <c r="L90" s="56"/>
    </row>
    <row r="91" spans="1:12" ht="20.100000000000001" customHeight="1" x14ac:dyDescent="0.25">
      <c r="A91" s="109">
        <v>469</v>
      </c>
      <c r="B91" s="110">
        <v>13.8</v>
      </c>
      <c r="C91" s="111">
        <f t="shared" si="8"/>
        <v>83.333333333333329</v>
      </c>
      <c r="D91" s="112">
        <v>1150</v>
      </c>
      <c r="E91" s="42" t="s">
        <v>18</v>
      </c>
      <c r="F91" s="74" t="s">
        <v>2</v>
      </c>
      <c r="G91" s="67"/>
      <c r="K91" s="116"/>
      <c r="L91" s="56"/>
    </row>
    <row r="92" spans="1:12" ht="20.100000000000001" customHeight="1" x14ac:dyDescent="0.25">
      <c r="A92" s="109">
        <v>470</v>
      </c>
      <c r="B92" s="110">
        <v>13.7</v>
      </c>
      <c r="C92" s="111">
        <f t="shared" si="8"/>
        <v>83.941605839416056</v>
      </c>
      <c r="D92" s="112">
        <v>1150</v>
      </c>
      <c r="E92" s="42" t="s">
        <v>18</v>
      </c>
      <c r="F92" s="74" t="s">
        <v>2</v>
      </c>
      <c r="G92" s="67"/>
      <c r="K92" s="116"/>
      <c r="L92" s="56"/>
    </row>
    <row r="93" spans="1:12" ht="20.100000000000001" customHeight="1" x14ac:dyDescent="0.25">
      <c r="A93" s="109">
        <v>471</v>
      </c>
      <c r="B93" s="110">
        <v>13.7</v>
      </c>
      <c r="C93" s="111">
        <f t="shared" si="8"/>
        <v>83.941605839416056</v>
      </c>
      <c r="D93" s="112">
        <v>1150</v>
      </c>
      <c r="E93" s="42" t="s">
        <v>18</v>
      </c>
      <c r="F93" s="74" t="s">
        <v>2</v>
      </c>
      <c r="G93" s="67"/>
      <c r="K93" s="116"/>
    </row>
    <row r="94" spans="1:12" ht="20.100000000000001" customHeight="1" x14ac:dyDescent="0.25">
      <c r="A94" s="109">
        <v>472</v>
      </c>
      <c r="B94" s="110">
        <v>13.8</v>
      </c>
      <c r="C94" s="111">
        <f t="shared" si="8"/>
        <v>83.333333333333329</v>
      </c>
      <c r="D94" s="112">
        <v>1150</v>
      </c>
      <c r="E94" s="42" t="s">
        <v>18</v>
      </c>
      <c r="F94" s="74" t="s">
        <v>2</v>
      </c>
      <c r="G94" s="67"/>
      <c r="K94" s="116"/>
    </row>
    <row r="95" spans="1:12" ht="15" customHeight="1" x14ac:dyDescent="0.25">
      <c r="B95" s="128"/>
      <c r="C95" s="101"/>
      <c r="D95" s="128"/>
      <c r="G95" s="67"/>
      <c r="K95" s="116"/>
    </row>
    <row r="96" spans="1:12" x14ac:dyDescent="0.25">
      <c r="B96" s="128"/>
      <c r="C96" s="101"/>
      <c r="G96" s="67"/>
      <c r="K96" s="116"/>
    </row>
    <row r="97" spans="1:13" ht="21" x14ac:dyDescent="0.25">
      <c r="A97" s="367" t="s">
        <v>42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</row>
    <row r="98" spans="1:13" ht="15.75" thickBot="1" x14ac:dyDescent="0.3">
      <c r="G98" s="67"/>
    </row>
    <row r="99" spans="1:13" ht="21.75" thickBot="1" x14ac:dyDescent="0.3">
      <c r="A99" s="368" t="s">
        <v>26</v>
      </c>
      <c r="B99" s="369"/>
      <c r="C99" s="369"/>
      <c r="D99" s="369"/>
      <c r="E99" s="369"/>
      <c r="F99" s="455"/>
      <c r="G99" s="67"/>
      <c r="H99" s="368" t="s">
        <v>25</v>
      </c>
      <c r="I99" s="369"/>
      <c r="J99" s="369"/>
      <c r="K99" s="369"/>
      <c r="L99" s="369"/>
      <c r="M99" s="455"/>
    </row>
    <row r="100" spans="1:13" ht="39.950000000000003" customHeight="1" thickBot="1" x14ac:dyDescent="0.3">
      <c r="A100" s="20" t="s">
        <v>14</v>
      </c>
      <c r="B100" s="24" t="s">
        <v>15</v>
      </c>
      <c r="C100" s="25" t="s">
        <v>21</v>
      </c>
      <c r="D100" s="27" t="s">
        <v>51</v>
      </c>
      <c r="E100" s="29" t="s">
        <v>17</v>
      </c>
      <c r="F100" s="26" t="s">
        <v>19</v>
      </c>
      <c r="G100" s="67"/>
      <c r="H100" s="20" t="s">
        <v>14</v>
      </c>
      <c r="I100" s="24" t="s">
        <v>15</v>
      </c>
      <c r="J100" s="25" t="s">
        <v>21</v>
      </c>
      <c r="K100" s="27" t="s">
        <v>51</v>
      </c>
      <c r="L100" s="29" t="s">
        <v>17</v>
      </c>
      <c r="M100" s="26" t="s">
        <v>19</v>
      </c>
    </row>
    <row r="101" spans="1:13" ht="20.100000000000001" customHeight="1" x14ac:dyDescent="0.25">
      <c r="A101" s="109">
        <v>308</v>
      </c>
      <c r="B101" s="110">
        <v>14.2</v>
      </c>
      <c r="C101" s="111">
        <f t="shared" ref="C101:C106" si="9">D101/B101</f>
        <v>77.464788732394368</v>
      </c>
      <c r="D101" s="112">
        <v>1100</v>
      </c>
      <c r="E101" s="64" t="s">
        <v>18</v>
      </c>
      <c r="F101" s="76" t="s">
        <v>20</v>
      </c>
      <c r="G101" s="67"/>
      <c r="H101" s="274">
        <v>37</v>
      </c>
      <c r="I101" s="110">
        <v>14.8</v>
      </c>
      <c r="J101" s="129">
        <f t="shared" ref="J101:J129" si="10">K101/I101</f>
        <v>57.432432432432428</v>
      </c>
      <c r="K101" s="130">
        <v>850</v>
      </c>
      <c r="L101" s="42" t="s">
        <v>18</v>
      </c>
      <c r="M101" s="76" t="s">
        <v>20</v>
      </c>
    </row>
    <row r="102" spans="1:13" ht="20.100000000000001" customHeight="1" x14ac:dyDescent="0.25">
      <c r="A102" s="109">
        <v>309</v>
      </c>
      <c r="B102" s="110">
        <v>14.2</v>
      </c>
      <c r="C102" s="111">
        <f t="shared" si="9"/>
        <v>77.464788732394368</v>
      </c>
      <c r="D102" s="112">
        <v>1100</v>
      </c>
      <c r="E102" s="64" t="s">
        <v>18</v>
      </c>
      <c r="F102" s="76" t="s">
        <v>20</v>
      </c>
      <c r="G102" s="67"/>
      <c r="H102" s="274">
        <v>38</v>
      </c>
      <c r="I102" s="110">
        <v>14.2</v>
      </c>
      <c r="J102" s="129">
        <f t="shared" si="10"/>
        <v>59.859154929577471</v>
      </c>
      <c r="K102" s="130">
        <v>850</v>
      </c>
      <c r="L102" s="42" t="s">
        <v>18</v>
      </c>
      <c r="M102" s="76" t="s">
        <v>20</v>
      </c>
    </row>
    <row r="103" spans="1:13" ht="20.100000000000001" customHeight="1" x14ac:dyDescent="0.25">
      <c r="A103" s="109">
        <v>310</v>
      </c>
      <c r="B103" s="110">
        <v>14.2</v>
      </c>
      <c r="C103" s="111">
        <f t="shared" si="9"/>
        <v>77.464788732394368</v>
      </c>
      <c r="D103" s="112">
        <v>1100</v>
      </c>
      <c r="E103" s="64" t="s">
        <v>18</v>
      </c>
      <c r="F103" s="76" t="s">
        <v>20</v>
      </c>
      <c r="G103" s="67"/>
      <c r="H103" s="274">
        <v>39</v>
      </c>
      <c r="I103" s="110">
        <v>14.2</v>
      </c>
      <c r="J103" s="129">
        <f t="shared" si="10"/>
        <v>59.859154929577471</v>
      </c>
      <c r="K103" s="130">
        <v>850</v>
      </c>
      <c r="L103" s="42" t="s">
        <v>18</v>
      </c>
      <c r="M103" s="76" t="s">
        <v>20</v>
      </c>
    </row>
    <row r="104" spans="1:13" ht="20.100000000000001" customHeight="1" x14ac:dyDescent="0.25">
      <c r="A104" s="109">
        <v>311</v>
      </c>
      <c r="B104" s="110">
        <v>14.2</v>
      </c>
      <c r="C104" s="111">
        <f t="shared" si="9"/>
        <v>77.464788732394368</v>
      </c>
      <c r="D104" s="112">
        <v>1100</v>
      </c>
      <c r="E104" s="64" t="s">
        <v>18</v>
      </c>
      <c r="F104" s="76" t="s">
        <v>20</v>
      </c>
      <c r="G104" s="67"/>
      <c r="H104" s="274">
        <v>40</v>
      </c>
      <c r="I104" s="110">
        <v>14.2</v>
      </c>
      <c r="J104" s="129">
        <f t="shared" si="10"/>
        <v>59.859154929577471</v>
      </c>
      <c r="K104" s="130">
        <v>850</v>
      </c>
      <c r="L104" s="42" t="s">
        <v>18</v>
      </c>
      <c r="M104" s="93" t="s">
        <v>20</v>
      </c>
    </row>
    <row r="105" spans="1:13" ht="20.100000000000001" customHeight="1" x14ac:dyDescent="0.25">
      <c r="A105" s="109">
        <v>312</v>
      </c>
      <c r="B105" s="110">
        <v>14.2</v>
      </c>
      <c r="C105" s="111">
        <f t="shared" si="9"/>
        <v>77.464788732394368</v>
      </c>
      <c r="D105" s="112">
        <v>1100</v>
      </c>
      <c r="E105" s="64" t="s">
        <v>18</v>
      </c>
      <c r="F105" s="76" t="s">
        <v>20</v>
      </c>
      <c r="G105" s="68"/>
      <c r="H105" s="274">
        <v>41</v>
      </c>
      <c r="I105" s="110">
        <v>14.2</v>
      </c>
      <c r="J105" s="129">
        <f t="shared" si="10"/>
        <v>59.859154929577471</v>
      </c>
      <c r="K105" s="130">
        <v>850</v>
      </c>
      <c r="L105" s="42" t="s">
        <v>18</v>
      </c>
      <c r="M105" s="76" t="s">
        <v>20</v>
      </c>
    </row>
    <row r="106" spans="1:13" ht="20.100000000000001" customHeight="1" x14ac:dyDescent="0.25">
      <c r="A106" s="109">
        <v>313</v>
      </c>
      <c r="B106" s="110">
        <v>14.2</v>
      </c>
      <c r="C106" s="111">
        <f t="shared" si="9"/>
        <v>77.464788732394368</v>
      </c>
      <c r="D106" s="112">
        <v>1100</v>
      </c>
      <c r="E106" s="64" t="s">
        <v>18</v>
      </c>
      <c r="F106" s="76" t="s">
        <v>20</v>
      </c>
      <c r="G106" s="68"/>
      <c r="H106" s="274">
        <v>42</v>
      </c>
      <c r="I106" s="110">
        <v>14.2</v>
      </c>
      <c r="J106" s="129">
        <f t="shared" si="10"/>
        <v>59.859154929577471</v>
      </c>
      <c r="K106" s="130">
        <v>850</v>
      </c>
      <c r="L106" s="42" t="s">
        <v>18</v>
      </c>
      <c r="M106" s="76" t="s">
        <v>20</v>
      </c>
    </row>
    <row r="107" spans="1:13" ht="20.100000000000001" customHeight="1" x14ac:dyDescent="0.25">
      <c r="A107" s="109">
        <v>321</v>
      </c>
      <c r="B107" s="110">
        <v>14.1</v>
      </c>
      <c r="C107" s="111">
        <f t="shared" ref="C107:C124" si="11">D107/B107</f>
        <v>78.01418439716312</v>
      </c>
      <c r="D107" s="112">
        <v>1100</v>
      </c>
      <c r="E107" s="64" t="s">
        <v>18</v>
      </c>
      <c r="F107" s="76" t="s">
        <v>20</v>
      </c>
      <c r="G107" s="68"/>
      <c r="H107" s="274">
        <v>43</v>
      </c>
      <c r="I107" s="110">
        <v>14.2</v>
      </c>
      <c r="J107" s="129">
        <f t="shared" si="10"/>
        <v>59.859154929577471</v>
      </c>
      <c r="K107" s="130">
        <v>850</v>
      </c>
      <c r="L107" s="42" t="s">
        <v>18</v>
      </c>
      <c r="M107" s="76" t="s">
        <v>20</v>
      </c>
    </row>
    <row r="108" spans="1:13" ht="20.100000000000001" customHeight="1" x14ac:dyDescent="0.25">
      <c r="A108" s="109">
        <v>322</v>
      </c>
      <c r="B108" s="110">
        <v>14.1</v>
      </c>
      <c r="C108" s="111">
        <f t="shared" si="11"/>
        <v>78.01418439716312</v>
      </c>
      <c r="D108" s="112">
        <v>1100</v>
      </c>
      <c r="E108" s="64" t="s">
        <v>18</v>
      </c>
      <c r="F108" s="76" t="s">
        <v>20</v>
      </c>
      <c r="G108" s="68"/>
      <c r="H108" s="274">
        <v>44</v>
      </c>
      <c r="I108" s="110">
        <v>14.2</v>
      </c>
      <c r="J108" s="129">
        <f t="shared" si="10"/>
        <v>59.859154929577471</v>
      </c>
      <c r="K108" s="130">
        <v>850</v>
      </c>
      <c r="L108" s="42" t="s">
        <v>18</v>
      </c>
      <c r="M108" s="76" t="s">
        <v>20</v>
      </c>
    </row>
    <row r="109" spans="1:13" ht="20.100000000000001" customHeight="1" x14ac:dyDescent="0.25">
      <c r="A109" s="109">
        <v>323</v>
      </c>
      <c r="B109" s="110">
        <v>14.1</v>
      </c>
      <c r="C109" s="111">
        <f t="shared" si="11"/>
        <v>78.01418439716312</v>
      </c>
      <c r="D109" s="112">
        <v>1100</v>
      </c>
      <c r="E109" s="64" t="s">
        <v>18</v>
      </c>
      <c r="F109" s="76" t="s">
        <v>20</v>
      </c>
      <c r="G109" s="67"/>
      <c r="H109" s="274">
        <v>45</v>
      </c>
      <c r="I109" s="110">
        <v>14.2</v>
      </c>
      <c r="J109" s="129">
        <f t="shared" si="10"/>
        <v>59.859154929577471</v>
      </c>
      <c r="K109" s="130">
        <v>850</v>
      </c>
      <c r="L109" s="42" t="s">
        <v>18</v>
      </c>
      <c r="M109" s="76" t="s">
        <v>20</v>
      </c>
    </row>
    <row r="110" spans="1:13" ht="20.100000000000001" customHeight="1" x14ac:dyDescent="0.25">
      <c r="A110" s="109">
        <v>324</v>
      </c>
      <c r="B110" s="110">
        <v>14.1</v>
      </c>
      <c r="C110" s="111">
        <f t="shared" si="11"/>
        <v>78.01418439716312</v>
      </c>
      <c r="D110" s="112">
        <v>1100</v>
      </c>
      <c r="E110" s="64" t="s">
        <v>18</v>
      </c>
      <c r="F110" s="76" t="s">
        <v>20</v>
      </c>
      <c r="G110" s="67"/>
      <c r="H110" s="274">
        <v>46</v>
      </c>
      <c r="I110" s="110">
        <v>14.2</v>
      </c>
      <c r="J110" s="129">
        <f t="shared" si="10"/>
        <v>59.859154929577471</v>
      </c>
      <c r="K110" s="130">
        <v>850</v>
      </c>
      <c r="L110" s="42" t="s">
        <v>18</v>
      </c>
      <c r="M110" s="76" t="s">
        <v>20</v>
      </c>
    </row>
    <row r="111" spans="1:13" ht="20.100000000000001" customHeight="1" x14ac:dyDescent="0.25">
      <c r="A111" s="109">
        <v>325</v>
      </c>
      <c r="B111" s="110">
        <v>14.1</v>
      </c>
      <c r="C111" s="111">
        <f t="shared" si="11"/>
        <v>78.01418439716312</v>
      </c>
      <c r="D111" s="112">
        <v>1100</v>
      </c>
      <c r="E111" s="64" t="s">
        <v>18</v>
      </c>
      <c r="F111" s="76" t="s">
        <v>20</v>
      </c>
      <c r="G111" s="67"/>
      <c r="H111" s="274">
        <v>47</v>
      </c>
      <c r="I111" s="110">
        <v>14.2</v>
      </c>
      <c r="J111" s="129">
        <f t="shared" si="10"/>
        <v>59.859154929577471</v>
      </c>
      <c r="K111" s="130">
        <v>850</v>
      </c>
      <c r="L111" s="42" t="s">
        <v>18</v>
      </c>
      <c r="M111" s="76" t="s">
        <v>20</v>
      </c>
    </row>
    <row r="112" spans="1:13" ht="20.100000000000001" customHeight="1" x14ac:dyDescent="0.25">
      <c r="A112" s="109">
        <v>326</v>
      </c>
      <c r="B112" s="110">
        <v>16.2</v>
      </c>
      <c r="C112" s="111">
        <f t="shared" si="11"/>
        <v>74.074074074074076</v>
      </c>
      <c r="D112" s="112">
        <v>1200</v>
      </c>
      <c r="E112" s="64" t="s">
        <v>18</v>
      </c>
      <c r="F112" s="76" t="s">
        <v>20</v>
      </c>
      <c r="G112" s="67"/>
      <c r="H112" s="274">
        <v>48</v>
      </c>
      <c r="I112" s="110">
        <v>14.2</v>
      </c>
      <c r="J112" s="129">
        <f t="shared" si="10"/>
        <v>59.859154929577471</v>
      </c>
      <c r="K112" s="130">
        <v>850</v>
      </c>
      <c r="L112" s="42" t="s">
        <v>18</v>
      </c>
      <c r="M112" s="76" t="s">
        <v>20</v>
      </c>
    </row>
    <row r="113" spans="1:13" ht="20.100000000000001" customHeight="1" x14ac:dyDescent="0.25">
      <c r="A113" s="109">
        <v>334</v>
      </c>
      <c r="B113" s="110">
        <v>14.1</v>
      </c>
      <c r="C113" s="111">
        <f t="shared" si="11"/>
        <v>78.01418439716312</v>
      </c>
      <c r="D113" s="112">
        <v>1100</v>
      </c>
      <c r="E113" s="64" t="s">
        <v>18</v>
      </c>
      <c r="F113" s="76" t="s">
        <v>20</v>
      </c>
      <c r="G113" s="67"/>
      <c r="H113" s="275">
        <v>49</v>
      </c>
      <c r="I113" s="110">
        <v>14.2</v>
      </c>
      <c r="J113" s="129">
        <f t="shared" si="10"/>
        <v>59.859154929577471</v>
      </c>
      <c r="K113" s="130">
        <v>850</v>
      </c>
      <c r="L113" s="42" t="s">
        <v>18</v>
      </c>
      <c r="M113" s="76" t="s">
        <v>20</v>
      </c>
    </row>
    <row r="114" spans="1:13" ht="20.100000000000001" customHeight="1" x14ac:dyDescent="0.25">
      <c r="A114" s="109">
        <v>335</v>
      </c>
      <c r="B114" s="110">
        <v>14.1</v>
      </c>
      <c r="C114" s="111">
        <f t="shared" si="11"/>
        <v>78.01418439716312</v>
      </c>
      <c r="D114" s="112">
        <v>1100</v>
      </c>
      <c r="E114" s="64" t="s">
        <v>18</v>
      </c>
      <c r="F114" s="76" t="s">
        <v>20</v>
      </c>
      <c r="G114" s="67"/>
      <c r="H114" s="275">
        <v>50</v>
      </c>
      <c r="I114" s="110">
        <v>14.8</v>
      </c>
      <c r="J114" s="129">
        <f t="shared" si="10"/>
        <v>57.432432432432428</v>
      </c>
      <c r="K114" s="130">
        <v>850</v>
      </c>
      <c r="L114" s="42" t="s">
        <v>18</v>
      </c>
      <c r="M114" s="76" t="s">
        <v>20</v>
      </c>
    </row>
    <row r="115" spans="1:13" ht="20.100000000000001" customHeight="1" x14ac:dyDescent="0.25">
      <c r="A115" s="109">
        <v>336</v>
      </c>
      <c r="B115" s="110">
        <v>14.1</v>
      </c>
      <c r="C115" s="111">
        <f t="shared" si="11"/>
        <v>78.01418439716312</v>
      </c>
      <c r="D115" s="112">
        <v>1100</v>
      </c>
      <c r="E115" s="64" t="s">
        <v>18</v>
      </c>
      <c r="F115" s="76" t="s">
        <v>20</v>
      </c>
      <c r="G115" s="67"/>
      <c r="H115" s="275">
        <v>51</v>
      </c>
      <c r="I115" s="110">
        <v>14.1</v>
      </c>
      <c r="J115" s="129">
        <f t="shared" si="10"/>
        <v>60.283687943262414</v>
      </c>
      <c r="K115" s="130">
        <v>850</v>
      </c>
      <c r="L115" s="42" t="s">
        <v>18</v>
      </c>
      <c r="M115" s="76" t="s">
        <v>20</v>
      </c>
    </row>
    <row r="116" spans="1:13" ht="20.100000000000001" customHeight="1" x14ac:dyDescent="0.25">
      <c r="A116" s="109">
        <v>337</v>
      </c>
      <c r="B116" s="110">
        <v>14.1</v>
      </c>
      <c r="C116" s="111">
        <f t="shared" si="11"/>
        <v>78.01418439716312</v>
      </c>
      <c r="D116" s="112">
        <v>1100</v>
      </c>
      <c r="E116" s="64" t="s">
        <v>18</v>
      </c>
      <c r="F116" s="76" t="s">
        <v>20</v>
      </c>
      <c r="G116" s="67"/>
      <c r="H116" s="275">
        <v>52</v>
      </c>
      <c r="I116" s="110">
        <v>14.1</v>
      </c>
      <c r="J116" s="129">
        <f t="shared" si="10"/>
        <v>60.283687943262414</v>
      </c>
      <c r="K116" s="130">
        <v>850</v>
      </c>
      <c r="L116" s="42" t="s">
        <v>18</v>
      </c>
      <c r="M116" s="76" t="s">
        <v>20</v>
      </c>
    </row>
    <row r="117" spans="1:13" ht="20.100000000000001" customHeight="1" x14ac:dyDescent="0.25">
      <c r="A117" s="109">
        <v>338</v>
      </c>
      <c r="B117" s="110">
        <v>14.1</v>
      </c>
      <c r="C117" s="111">
        <f t="shared" si="11"/>
        <v>78.01418439716312</v>
      </c>
      <c r="D117" s="112">
        <v>1100</v>
      </c>
      <c r="E117" s="64" t="s">
        <v>18</v>
      </c>
      <c r="F117" s="76" t="s">
        <v>20</v>
      </c>
      <c r="G117" s="67"/>
      <c r="H117" s="275">
        <v>53</v>
      </c>
      <c r="I117" s="110">
        <v>14.1</v>
      </c>
      <c r="J117" s="129">
        <f t="shared" si="10"/>
        <v>60.283687943262414</v>
      </c>
      <c r="K117" s="130">
        <v>850</v>
      </c>
      <c r="L117" s="42" t="s">
        <v>18</v>
      </c>
      <c r="M117" s="76" t="s">
        <v>20</v>
      </c>
    </row>
    <row r="118" spans="1:13" ht="20.100000000000001" customHeight="1" x14ac:dyDescent="0.25">
      <c r="A118" s="109">
        <v>339</v>
      </c>
      <c r="B118" s="110">
        <v>16.2</v>
      </c>
      <c r="C118" s="111">
        <f t="shared" si="11"/>
        <v>74.074074074074076</v>
      </c>
      <c r="D118" s="112">
        <v>1200</v>
      </c>
      <c r="E118" s="64" t="s">
        <v>18</v>
      </c>
      <c r="F118" s="76" t="s">
        <v>20</v>
      </c>
      <c r="G118" s="104"/>
      <c r="H118" s="113">
        <v>54</v>
      </c>
      <c r="I118" s="110">
        <v>14.1</v>
      </c>
      <c r="J118" s="129">
        <f t="shared" si="10"/>
        <v>58.156028368794331</v>
      </c>
      <c r="K118" s="130">
        <v>820</v>
      </c>
      <c r="L118" s="42" t="s">
        <v>18</v>
      </c>
      <c r="M118" s="76" t="s">
        <v>20</v>
      </c>
    </row>
    <row r="119" spans="1:13" ht="20.100000000000001" customHeight="1" x14ac:dyDescent="0.25">
      <c r="A119" s="109">
        <v>351</v>
      </c>
      <c r="B119" s="110">
        <v>14.2</v>
      </c>
      <c r="C119" s="111">
        <f t="shared" si="11"/>
        <v>77.464788732394368</v>
      </c>
      <c r="D119" s="112">
        <v>1100</v>
      </c>
      <c r="E119" s="64" t="s">
        <v>18</v>
      </c>
      <c r="F119" s="76" t="s">
        <v>20</v>
      </c>
      <c r="G119" s="54"/>
      <c r="H119" s="275">
        <v>55</v>
      </c>
      <c r="I119" s="110">
        <v>14.1</v>
      </c>
      <c r="J119" s="129">
        <f t="shared" si="10"/>
        <v>60.283687943262414</v>
      </c>
      <c r="K119" s="130">
        <v>850</v>
      </c>
      <c r="L119" s="42" t="s">
        <v>18</v>
      </c>
      <c r="M119" s="76" t="s">
        <v>20</v>
      </c>
    </row>
    <row r="120" spans="1:13" ht="20.100000000000001" customHeight="1" x14ac:dyDescent="0.25">
      <c r="A120" s="109">
        <v>352</v>
      </c>
      <c r="B120" s="110">
        <v>14.2</v>
      </c>
      <c r="C120" s="111">
        <f t="shared" si="11"/>
        <v>77.464788732394368</v>
      </c>
      <c r="D120" s="112">
        <v>1100</v>
      </c>
      <c r="E120" s="64" t="s">
        <v>18</v>
      </c>
      <c r="F120" s="76" t="s">
        <v>20</v>
      </c>
      <c r="G120" s="68"/>
      <c r="H120" s="275">
        <v>56</v>
      </c>
      <c r="I120" s="110">
        <v>14.1</v>
      </c>
      <c r="J120" s="129">
        <f t="shared" si="10"/>
        <v>60.283687943262414</v>
      </c>
      <c r="K120" s="130">
        <v>850</v>
      </c>
      <c r="L120" s="42" t="s">
        <v>18</v>
      </c>
      <c r="M120" s="76" t="s">
        <v>20</v>
      </c>
    </row>
    <row r="121" spans="1:13" ht="20.100000000000001" customHeight="1" x14ac:dyDescent="0.25">
      <c r="A121" s="109">
        <v>353</v>
      </c>
      <c r="B121" s="110">
        <v>14.2</v>
      </c>
      <c r="C121" s="111">
        <f t="shared" si="11"/>
        <v>77.464788732394368</v>
      </c>
      <c r="D121" s="112">
        <v>1100</v>
      </c>
      <c r="E121" s="64" t="s">
        <v>18</v>
      </c>
      <c r="F121" s="76" t="s">
        <v>20</v>
      </c>
      <c r="G121" s="68"/>
      <c r="H121" s="275">
        <v>57</v>
      </c>
      <c r="I121" s="110">
        <v>14.1</v>
      </c>
      <c r="J121" s="129">
        <f t="shared" si="10"/>
        <v>60.283687943262414</v>
      </c>
      <c r="K121" s="130">
        <v>850</v>
      </c>
      <c r="L121" s="42" t="s">
        <v>18</v>
      </c>
      <c r="M121" s="76" t="s">
        <v>20</v>
      </c>
    </row>
    <row r="122" spans="1:13" ht="20.100000000000001" customHeight="1" x14ac:dyDescent="0.25">
      <c r="A122" s="109">
        <v>354</v>
      </c>
      <c r="B122" s="110">
        <v>14.2</v>
      </c>
      <c r="C122" s="111">
        <f t="shared" si="11"/>
        <v>77.464788732394368</v>
      </c>
      <c r="D122" s="112">
        <v>1100</v>
      </c>
      <c r="E122" s="64" t="s">
        <v>18</v>
      </c>
      <c r="F122" s="76" t="s">
        <v>20</v>
      </c>
      <c r="G122" s="68"/>
      <c r="H122" s="275">
        <v>58</v>
      </c>
      <c r="I122" s="110">
        <v>14.1</v>
      </c>
      <c r="J122" s="129">
        <f t="shared" si="10"/>
        <v>60.283687943262414</v>
      </c>
      <c r="K122" s="130">
        <v>850</v>
      </c>
      <c r="L122" s="42" t="s">
        <v>18</v>
      </c>
      <c r="M122" s="76" t="s">
        <v>20</v>
      </c>
    </row>
    <row r="123" spans="1:13" ht="20.100000000000001" customHeight="1" x14ac:dyDescent="0.25">
      <c r="A123" s="109">
        <v>355</v>
      </c>
      <c r="B123" s="110">
        <v>14.2</v>
      </c>
      <c r="C123" s="111">
        <f t="shared" si="11"/>
        <v>77.464788732394368</v>
      </c>
      <c r="D123" s="112">
        <v>1100</v>
      </c>
      <c r="E123" s="64" t="s">
        <v>18</v>
      </c>
      <c r="F123" s="76" t="s">
        <v>20</v>
      </c>
      <c r="G123" s="68"/>
      <c r="H123" s="275">
        <v>59</v>
      </c>
      <c r="I123" s="110">
        <v>14.1</v>
      </c>
      <c r="J123" s="129">
        <f t="shared" si="10"/>
        <v>60.283687943262414</v>
      </c>
      <c r="K123" s="130">
        <v>850</v>
      </c>
      <c r="L123" s="42" t="s">
        <v>18</v>
      </c>
      <c r="M123" s="76" t="s">
        <v>20</v>
      </c>
    </row>
    <row r="124" spans="1:13" ht="20.100000000000001" customHeight="1" x14ac:dyDescent="0.25">
      <c r="A124" s="109">
        <v>356</v>
      </c>
      <c r="B124" s="110">
        <v>16.600000000000001</v>
      </c>
      <c r="C124" s="111">
        <f t="shared" si="11"/>
        <v>72.289156626506013</v>
      </c>
      <c r="D124" s="112">
        <v>1200</v>
      </c>
      <c r="E124" s="64" t="s">
        <v>18</v>
      </c>
      <c r="F124" s="76" t="s">
        <v>20</v>
      </c>
      <c r="G124" s="68"/>
      <c r="H124" s="275">
        <v>60</v>
      </c>
      <c r="I124" s="110">
        <v>14.1</v>
      </c>
      <c r="J124" s="129">
        <f t="shared" si="10"/>
        <v>60.283687943262414</v>
      </c>
      <c r="K124" s="130">
        <v>850</v>
      </c>
      <c r="L124" s="42" t="s">
        <v>18</v>
      </c>
      <c r="M124" s="76" t="s">
        <v>20</v>
      </c>
    </row>
    <row r="125" spans="1:13" ht="20.100000000000001" customHeight="1" x14ac:dyDescent="0.25">
      <c r="A125" s="109">
        <v>405</v>
      </c>
      <c r="B125" s="110">
        <v>13.5</v>
      </c>
      <c r="C125" s="111">
        <f t="shared" ref="C125:C131" si="12">D125/B125</f>
        <v>77.777777777777771</v>
      </c>
      <c r="D125" s="112">
        <v>1050</v>
      </c>
      <c r="E125" s="65" t="s">
        <v>18</v>
      </c>
      <c r="F125" s="76" t="s">
        <v>20</v>
      </c>
      <c r="G125" s="68"/>
      <c r="H125" s="275">
        <v>61</v>
      </c>
      <c r="I125" s="110">
        <v>14.1</v>
      </c>
      <c r="J125" s="129">
        <f t="shared" si="10"/>
        <v>60.283687943262414</v>
      </c>
      <c r="K125" s="130">
        <v>850</v>
      </c>
      <c r="L125" s="42" t="s">
        <v>18</v>
      </c>
      <c r="M125" s="76" t="s">
        <v>20</v>
      </c>
    </row>
    <row r="126" spans="1:13" ht="20.100000000000001" customHeight="1" x14ac:dyDescent="0.25">
      <c r="A126" s="109">
        <v>406</v>
      </c>
      <c r="B126" s="110">
        <v>13.9</v>
      </c>
      <c r="C126" s="111">
        <f t="shared" si="12"/>
        <v>75.539568345323744</v>
      </c>
      <c r="D126" s="112">
        <v>1050</v>
      </c>
      <c r="E126" s="65" t="s">
        <v>18</v>
      </c>
      <c r="F126" s="76" t="s">
        <v>20</v>
      </c>
      <c r="G126" s="68"/>
      <c r="H126" s="113">
        <v>62</v>
      </c>
      <c r="I126" s="110">
        <v>16.2</v>
      </c>
      <c r="J126" s="129">
        <f t="shared" si="10"/>
        <v>58.641975308641975</v>
      </c>
      <c r="K126" s="130">
        <v>950</v>
      </c>
      <c r="L126" s="42" t="s">
        <v>18</v>
      </c>
      <c r="M126" s="76" t="s">
        <v>20</v>
      </c>
    </row>
    <row r="127" spans="1:13" ht="20.100000000000001" customHeight="1" x14ac:dyDescent="0.25">
      <c r="A127" s="109">
        <v>407</v>
      </c>
      <c r="B127" s="110">
        <v>14.2</v>
      </c>
      <c r="C127" s="111">
        <f t="shared" si="12"/>
        <v>77.464788732394368</v>
      </c>
      <c r="D127" s="112">
        <v>1100</v>
      </c>
      <c r="E127" s="65" t="s">
        <v>18</v>
      </c>
      <c r="F127" s="76" t="s">
        <v>20</v>
      </c>
      <c r="G127" s="68"/>
      <c r="H127" s="276">
        <v>63</v>
      </c>
      <c r="I127" s="110">
        <v>14.3</v>
      </c>
      <c r="J127" s="129">
        <f t="shared" si="10"/>
        <v>59.44055944055944</v>
      </c>
      <c r="K127" s="130">
        <v>850</v>
      </c>
      <c r="L127" s="42" t="s">
        <v>18</v>
      </c>
      <c r="M127" s="76" t="s">
        <v>20</v>
      </c>
    </row>
    <row r="128" spans="1:13" ht="20.100000000000001" customHeight="1" x14ac:dyDescent="0.25">
      <c r="A128" s="109">
        <v>408</v>
      </c>
      <c r="B128" s="110">
        <v>14.2</v>
      </c>
      <c r="C128" s="111">
        <f t="shared" si="12"/>
        <v>77.464788732394368</v>
      </c>
      <c r="D128" s="112">
        <v>1100</v>
      </c>
      <c r="E128" s="65" t="s">
        <v>18</v>
      </c>
      <c r="F128" s="76" t="s">
        <v>20</v>
      </c>
      <c r="G128" s="68"/>
      <c r="H128" s="276">
        <v>64</v>
      </c>
      <c r="I128" s="110">
        <v>14.3</v>
      </c>
      <c r="J128" s="129">
        <f t="shared" si="10"/>
        <v>59.44055944055944</v>
      </c>
      <c r="K128" s="130">
        <v>850</v>
      </c>
      <c r="L128" s="42" t="s">
        <v>18</v>
      </c>
      <c r="M128" s="76" t="s">
        <v>20</v>
      </c>
    </row>
    <row r="129" spans="1:13" ht="20.100000000000001" customHeight="1" x14ac:dyDescent="0.25">
      <c r="A129" s="109">
        <v>409</v>
      </c>
      <c r="B129" s="110">
        <v>19</v>
      </c>
      <c r="C129" s="111">
        <f t="shared" si="12"/>
        <v>71.05263157894737</v>
      </c>
      <c r="D129" s="112">
        <v>1350</v>
      </c>
      <c r="E129" s="65" t="s">
        <v>18</v>
      </c>
      <c r="F129" s="76" t="s">
        <v>20</v>
      </c>
      <c r="G129" s="68"/>
      <c r="H129" s="276">
        <v>65</v>
      </c>
      <c r="I129" s="110">
        <v>14.3</v>
      </c>
      <c r="J129" s="129">
        <f t="shared" si="10"/>
        <v>59.44055944055944</v>
      </c>
      <c r="K129" s="130">
        <v>850</v>
      </c>
      <c r="L129" s="42" t="s">
        <v>18</v>
      </c>
      <c r="M129" s="76" t="s">
        <v>20</v>
      </c>
    </row>
    <row r="130" spans="1:13" ht="20.100000000000001" customHeight="1" x14ac:dyDescent="0.25">
      <c r="A130" s="109">
        <v>442</v>
      </c>
      <c r="B130" s="110">
        <v>18.600000000000001</v>
      </c>
      <c r="C130" s="111">
        <f t="shared" si="12"/>
        <v>69.892473118279568</v>
      </c>
      <c r="D130" s="112">
        <v>1300</v>
      </c>
      <c r="E130" s="64" t="s">
        <v>18</v>
      </c>
      <c r="F130" s="76" t="s">
        <v>20</v>
      </c>
      <c r="G130" s="68"/>
      <c r="H130" s="276">
        <v>66</v>
      </c>
      <c r="I130" s="110">
        <v>14.3</v>
      </c>
      <c r="J130" s="129">
        <f t="shared" ref="J130:J148" si="13">K130/I130</f>
        <v>59.44055944055944</v>
      </c>
      <c r="K130" s="130">
        <v>850</v>
      </c>
      <c r="L130" s="42" t="s">
        <v>18</v>
      </c>
      <c r="M130" s="76" t="s">
        <v>20</v>
      </c>
    </row>
    <row r="131" spans="1:13" ht="20.100000000000001" customHeight="1" x14ac:dyDescent="0.25">
      <c r="A131" s="131">
        <v>443</v>
      </c>
      <c r="B131" s="132">
        <v>16.600000000000001</v>
      </c>
      <c r="C131" s="133">
        <f t="shared" si="12"/>
        <v>72.289156626506013</v>
      </c>
      <c r="D131" s="134">
        <v>1200</v>
      </c>
      <c r="E131" s="87" t="s">
        <v>18</v>
      </c>
      <c r="F131" s="80" t="s">
        <v>20</v>
      </c>
      <c r="G131" s="67"/>
      <c r="H131" s="276">
        <v>67</v>
      </c>
      <c r="I131" s="110">
        <v>14.8</v>
      </c>
      <c r="J131" s="129">
        <f t="shared" si="13"/>
        <v>57.432432432432428</v>
      </c>
      <c r="K131" s="130">
        <v>850</v>
      </c>
      <c r="L131" s="42" t="s">
        <v>18</v>
      </c>
      <c r="M131" s="76" t="s">
        <v>20</v>
      </c>
    </row>
    <row r="132" spans="1:13" ht="20.100000000000001" customHeight="1" x14ac:dyDescent="0.25">
      <c r="A132" s="109">
        <v>460</v>
      </c>
      <c r="B132" s="110">
        <v>18</v>
      </c>
      <c r="C132" s="111">
        <f t="shared" ref="C132:C147" si="14">D132/B132</f>
        <v>72.222222222222229</v>
      </c>
      <c r="D132" s="112">
        <v>1300</v>
      </c>
      <c r="E132" s="42" t="s">
        <v>18</v>
      </c>
      <c r="F132" s="76" t="s">
        <v>20</v>
      </c>
      <c r="G132" s="67"/>
      <c r="H132" s="276">
        <v>68</v>
      </c>
      <c r="I132" s="110">
        <v>14.1</v>
      </c>
      <c r="J132" s="129">
        <f t="shared" si="13"/>
        <v>60.283687943262414</v>
      </c>
      <c r="K132" s="130">
        <v>850</v>
      </c>
      <c r="L132" s="42" t="s">
        <v>18</v>
      </c>
      <c r="M132" s="76" t="s">
        <v>20</v>
      </c>
    </row>
    <row r="133" spans="1:13" ht="20.100000000000001" customHeight="1" x14ac:dyDescent="0.25">
      <c r="A133" s="109">
        <v>461</v>
      </c>
      <c r="B133" s="110">
        <v>14.2</v>
      </c>
      <c r="C133" s="111">
        <f t="shared" si="14"/>
        <v>88.028169014084511</v>
      </c>
      <c r="D133" s="112">
        <v>1250</v>
      </c>
      <c r="E133" s="42" t="s">
        <v>18</v>
      </c>
      <c r="F133" s="76" t="s">
        <v>20</v>
      </c>
      <c r="G133" s="67"/>
      <c r="H133" s="276">
        <v>69</v>
      </c>
      <c r="I133" s="110">
        <v>14.1</v>
      </c>
      <c r="J133" s="129">
        <f t="shared" si="13"/>
        <v>60.283687943262414</v>
      </c>
      <c r="K133" s="130">
        <v>850</v>
      </c>
      <c r="L133" s="42" t="s">
        <v>18</v>
      </c>
      <c r="M133" s="76" t="s">
        <v>20</v>
      </c>
    </row>
    <row r="134" spans="1:13" ht="20.100000000000001" customHeight="1" x14ac:dyDescent="0.25">
      <c r="A134" s="109">
        <v>462</v>
      </c>
      <c r="B134" s="110">
        <v>14.2</v>
      </c>
      <c r="C134" s="111">
        <f t="shared" si="14"/>
        <v>77.464788732394368</v>
      </c>
      <c r="D134" s="112">
        <v>1100</v>
      </c>
      <c r="E134" s="42" t="s">
        <v>18</v>
      </c>
      <c r="F134" s="76" t="s">
        <v>20</v>
      </c>
      <c r="G134" s="67"/>
      <c r="H134" s="276">
        <v>70</v>
      </c>
      <c r="I134" s="110">
        <v>14.1</v>
      </c>
      <c r="J134" s="129">
        <f t="shared" si="13"/>
        <v>60.283687943262414</v>
      </c>
      <c r="K134" s="130">
        <v>850</v>
      </c>
      <c r="L134" s="42" t="s">
        <v>18</v>
      </c>
      <c r="M134" s="76" t="s">
        <v>20</v>
      </c>
    </row>
    <row r="135" spans="1:13" ht="20.100000000000001" customHeight="1" x14ac:dyDescent="0.25">
      <c r="A135" s="109">
        <v>463</v>
      </c>
      <c r="B135" s="110">
        <v>14.2</v>
      </c>
      <c r="C135" s="111">
        <f t="shared" si="14"/>
        <v>77.464788732394368</v>
      </c>
      <c r="D135" s="112">
        <v>1100</v>
      </c>
      <c r="E135" s="42" t="s">
        <v>18</v>
      </c>
      <c r="F135" s="76" t="s">
        <v>20</v>
      </c>
      <c r="G135" s="67"/>
      <c r="H135" s="276">
        <v>71</v>
      </c>
      <c r="I135" s="110">
        <v>14.1</v>
      </c>
      <c r="J135" s="129">
        <f t="shared" si="13"/>
        <v>60.283687943262414</v>
      </c>
      <c r="K135" s="130">
        <v>850</v>
      </c>
      <c r="L135" s="42" t="s">
        <v>18</v>
      </c>
      <c r="M135" s="76" t="s">
        <v>20</v>
      </c>
    </row>
    <row r="136" spans="1:13" ht="20.100000000000001" customHeight="1" x14ac:dyDescent="0.25">
      <c r="A136" s="109">
        <v>464</v>
      </c>
      <c r="B136" s="110">
        <v>14.2</v>
      </c>
      <c r="C136" s="111">
        <f t="shared" si="14"/>
        <v>77.464788732394368</v>
      </c>
      <c r="D136" s="112">
        <v>1100</v>
      </c>
      <c r="E136" s="42" t="s">
        <v>18</v>
      </c>
      <c r="F136" s="76" t="s">
        <v>20</v>
      </c>
      <c r="G136" s="67"/>
      <c r="H136" s="276">
        <v>72</v>
      </c>
      <c r="I136" s="110">
        <v>14.1</v>
      </c>
      <c r="J136" s="129">
        <f t="shared" si="13"/>
        <v>60.283687943262414</v>
      </c>
      <c r="K136" s="130">
        <v>850</v>
      </c>
      <c r="L136" s="42" t="s">
        <v>18</v>
      </c>
      <c r="M136" s="76" t="s">
        <v>20</v>
      </c>
    </row>
    <row r="137" spans="1:13" ht="20.100000000000001" customHeight="1" x14ac:dyDescent="0.25">
      <c r="A137" s="109">
        <v>465</v>
      </c>
      <c r="B137" s="110">
        <v>14.2</v>
      </c>
      <c r="C137" s="111">
        <f t="shared" si="14"/>
        <v>77.464788732394368</v>
      </c>
      <c r="D137" s="112">
        <v>1100</v>
      </c>
      <c r="E137" s="42" t="s">
        <v>18</v>
      </c>
      <c r="F137" s="76" t="s">
        <v>20</v>
      </c>
      <c r="G137" s="67"/>
      <c r="H137" s="276">
        <v>73</v>
      </c>
      <c r="I137" s="110">
        <v>14.1</v>
      </c>
      <c r="J137" s="129">
        <f t="shared" si="13"/>
        <v>60.283687943262414</v>
      </c>
      <c r="K137" s="130">
        <v>850</v>
      </c>
      <c r="L137" s="42" t="s">
        <v>18</v>
      </c>
      <c r="M137" s="76" t="s">
        <v>20</v>
      </c>
    </row>
    <row r="138" spans="1:13" ht="20.100000000000001" customHeight="1" x14ac:dyDescent="0.25">
      <c r="A138" s="109">
        <v>466</v>
      </c>
      <c r="B138" s="110">
        <v>14.2</v>
      </c>
      <c r="C138" s="111">
        <f t="shared" si="14"/>
        <v>77.464788732394368</v>
      </c>
      <c r="D138" s="112">
        <v>1100</v>
      </c>
      <c r="E138" s="42" t="s">
        <v>18</v>
      </c>
      <c r="F138" s="76" t="s">
        <v>20</v>
      </c>
      <c r="G138" s="67"/>
      <c r="H138" s="276">
        <v>74</v>
      </c>
      <c r="I138" s="110">
        <v>14.1</v>
      </c>
      <c r="J138" s="129">
        <f t="shared" si="13"/>
        <v>60.283687943262414</v>
      </c>
      <c r="K138" s="130">
        <v>850</v>
      </c>
      <c r="L138" s="42" t="s">
        <v>18</v>
      </c>
      <c r="M138" s="76" t="s">
        <v>20</v>
      </c>
    </row>
    <row r="139" spans="1:13" ht="20.100000000000001" customHeight="1" x14ac:dyDescent="0.25">
      <c r="A139" s="109">
        <v>484</v>
      </c>
      <c r="B139" s="110">
        <v>19.100000000000001</v>
      </c>
      <c r="C139" s="111">
        <f t="shared" si="14"/>
        <v>70.680628272251298</v>
      </c>
      <c r="D139" s="112">
        <v>1350</v>
      </c>
      <c r="E139" s="42" t="s">
        <v>18</v>
      </c>
      <c r="F139" s="76" t="s">
        <v>20</v>
      </c>
      <c r="G139" s="67"/>
      <c r="H139" s="277">
        <v>75</v>
      </c>
      <c r="I139" s="110">
        <v>14.1</v>
      </c>
      <c r="J139" s="129">
        <f t="shared" si="13"/>
        <v>60.283687943262414</v>
      </c>
      <c r="K139" s="130">
        <v>850</v>
      </c>
      <c r="L139" s="42" t="s">
        <v>18</v>
      </c>
      <c r="M139" s="76" t="s">
        <v>20</v>
      </c>
    </row>
    <row r="140" spans="1:13" ht="20.100000000000001" customHeight="1" x14ac:dyDescent="0.25">
      <c r="A140" s="109">
        <v>485</v>
      </c>
      <c r="B140" s="110">
        <v>15.3</v>
      </c>
      <c r="C140" s="111">
        <f t="shared" si="14"/>
        <v>75.16339869281046</v>
      </c>
      <c r="D140" s="112">
        <v>1150</v>
      </c>
      <c r="E140" s="42" t="s">
        <v>18</v>
      </c>
      <c r="F140" s="76" t="s">
        <v>20</v>
      </c>
      <c r="G140" s="67"/>
      <c r="H140" s="277">
        <v>76</v>
      </c>
      <c r="I140" s="110">
        <v>14.1</v>
      </c>
      <c r="J140" s="129">
        <f t="shared" si="13"/>
        <v>60.283687943262414</v>
      </c>
      <c r="K140" s="130">
        <v>850</v>
      </c>
      <c r="L140" s="42" t="s">
        <v>18</v>
      </c>
      <c r="M140" s="76" t="s">
        <v>20</v>
      </c>
    </row>
    <row r="141" spans="1:13" ht="20.100000000000001" customHeight="1" x14ac:dyDescent="0.25">
      <c r="A141" s="109">
        <v>486</v>
      </c>
      <c r="B141" s="110">
        <v>14.2</v>
      </c>
      <c r="C141" s="111">
        <f t="shared" si="14"/>
        <v>77.464788732394368</v>
      </c>
      <c r="D141" s="112">
        <v>1100</v>
      </c>
      <c r="E141" s="42" t="s">
        <v>18</v>
      </c>
      <c r="F141" s="76" t="s">
        <v>20</v>
      </c>
      <c r="G141" s="67"/>
      <c r="H141" s="277">
        <v>77</v>
      </c>
      <c r="I141" s="110">
        <v>14.1</v>
      </c>
      <c r="J141" s="129">
        <f t="shared" si="13"/>
        <v>60.283687943262414</v>
      </c>
      <c r="K141" s="130">
        <v>850</v>
      </c>
      <c r="L141" s="42" t="s">
        <v>18</v>
      </c>
      <c r="M141" s="76" t="s">
        <v>20</v>
      </c>
    </row>
    <row r="142" spans="1:13" ht="20.100000000000001" customHeight="1" x14ac:dyDescent="0.25">
      <c r="A142" s="109">
        <v>487</v>
      </c>
      <c r="B142" s="110">
        <v>14.2</v>
      </c>
      <c r="C142" s="111">
        <f t="shared" si="14"/>
        <v>77.464788732394368</v>
      </c>
      <c r="D142" s="112">
        <v>1100</v>
      </c>
      <c r="E142" s="42" t="s">
        <v>18</v>
      </c>
      <c r="F142" s="76" t="s">
        <v>20</v>
      </c>
      <c r="G142" s="67"/>
      <c r="H142" s="277">
        <v>78</v>
      </c>
      <c r="I142" s="110">
        <v>14.1</v>
      </c>
      <c r="J142" s="129">
        <f t="shared" si="13"/>
        <v>60.283687943262414</v>
      </c>
      <c r="K142" s="130">
        <v>850</v>
      </c>
      <c r="L142" s="42" t="s">
        <v>18</v>
      </c>
      <c r="M142" s="76" t="s">
        <v>20</v>
      </c>
    </row>
    <row r="143" spans="1:13" ht="20.100000000000001" customHeight="1" x14ac:dyDescent="0.25">
      <c r="A143" s="109">
        <v>488</v>
      </c>
      <c r="B143" s="110">
        <v>14.2</v>
      </c>
      <c r="C143" s="111">
        <f t="shared" si="14"/>
        <v>77.464788732394368</v>
      </c>
      <c r="D143" s="112">
        <v>1100</v>
      </c>
      <c r="E143" s="42" t="s">
        <v>18</v>
      </c>
      <c r="F143" s="76" t="s">
        <v>20</v>
      </c>
      <c r="G143" s="67"/>
      <c r="H143" s="113">
        <v>79</v>
      </c>
      <c r="I143" s="110">
        <v>16.2</v>
      </c>
      <c r="J143" s="129">
        <f t="shared" si="13"/>
        <v>58.641975308641975</v>
      </c>
      <c r="K143" s="130">
        <v>950</v>
      </c>
      <c r="L143" s="42" t="s">
        <v>18</v>
      </c>
      <c r="M143" s="76" t="s">
        <v>20</v>
      </c>
    </row>
    <row r="144" spans="1:13" ht="20.100000000000001" customHeight="1" x14ac:dyDescent="0.25">
      <c r="A144" s="109">
        <v>489</v>
      </c>
      <c r="B144" s="110">
        <v>14.2</v>
      </c>
      <c r="C144" s="111">
        <f t="shared" si="14"/>
        <v>77.464788732394368</v>
      </c>
      <c r="D144" s="112">
        <v>1100</v>
      </c>
      <c r="E144" s="42" t="s">
        <v>18</v>
      </c>
      <c r="F144" s="76" t="s">
        <v>20</v>
      </c>
      <c r="G144" s="67"/>
      <c r="H144" s="277">
        <v>80</v>
      </c>
      <c r="I144" s="110">
        <v>14.8</v>
      </c>
      <c r="J144" s="129">
        <f t="shared" si="13"/>
        <v>57.432432432432428</v>
      </c>
      <c r="K144" s="130">
        <v>850</v>
      </c>
      <c r="L144" s="42" t="s">
        <v>18</v>
      </c>
      <c r="M144" s="76" t="s">
        <v>20</v>
      </c>
    </row>
    <row r="145" spans="1:13" ht="20.100000000000001" customHeight="1" x14ac:dyDescent="0.25">
      <c r="A145" s="109">
        <v>490</v>
      </c>
      <c r="B145" s="110">
        <v>14.2</v>
      </c>
      <c r="C145" s="111">
        <f t="shared" si="14"/>
        <v>77.464788732394368</v>
      </c>
      <c r="D145" s="112">
        <v>1100</v>
      </c>
      <c r="E145" s="42" t="s">
        <v>18</v>
      </c>
      <c r="F145" s="76" t="s">
        <v>20</v>
      </c>
      <c r="G145" s="67"/>
      <c r="H145" s="277">
        <v>81</v>
      </c>
      <c r="I145" s="110">
        <v>14.2</v>
      </c>
      <c r="J145" s="129">
        <f t="shared" si="13"/>
        <v>59.859154929577471</v>
      </c>
      <c r="K145" s="130">
        <v>850</v>
      </c>
      <c r="L145" s="42" t="s">
        <v>18</v>
      </c>
      <c r="M145" s="76" t="s">
        <v>20</v>
      </c>
    </row>
    <row r="146" spans="1:13" ht="20.100000000000001" customHeight="1" x14ac:dyDescent="0.25">
      <c r="A146" s="109">
        <v>491</v>
      </c>
      <c r="B146" s="110">
        <v>14.2</v>
      </c>
      <c r="C146" s="111">
        <f t="shared" si="14"/>
        <v>77.464788732394368</v>
      </c>
      <c r="D146" s="112">
        <v>1100</v>
      </c>
      <c r="E146" s="42" t="s">
        <v>18</v>
      </c>
      <c r="F146" s="76" t="s">
        <v>20</v>
      </c>
      <c r="G146" s="67"/>
      <c r="H146" s="277">
        <v>82</v>
      </c>
      <c r="I146" s="110">
        <v>14.2</v>
      </c>
      <c r="J146" s="129">
        <f t="shared" si="13"/>
        <v>59.859154929577471</v>
      </c>
      <c r="K146" s="130">
        <v>850</v>
      </c>
      <c r="L146" s="42" t="s">
        <v>18</v>
      </c>
      <c r="M146" s="76" t="s">
        <v>20</v>
      </c>
    </row>
    <row r="147" spans="1:13" ht="20.100000000000001" customHeight="1" thickBot="1" x14ac:dyDescent="0.3">
      <c r="A147" s="135">
        <v>492</v>
      </c>
      <c r="B147" s="136">
        <v>14.8</v>
      </c>
      <c r="C147" s="137">
        <f t="shared" si="14"/>
        <v>74.324324324324323</v>
      </c>
      <c r="D147" s="138">
        <v>1100</v>
      </c>
      <c r="E147" s="88" t="s">
        <v>18</v>
      </c>
      <c r="F147" s="89" t="s">
        <v>20</v>
      </c>
      <c r="G147" s="67"/>
      <c r="H147" s="277">
        <v>83</v>
      </c>
      <c r="I147" s="110">
        <v>14.2</v>
      </c>
      <c r="J147" s="129">
        <f t="shared" si="13"/>
        <v>59.859154929577471</v>
      </c>
      <c r="K147" s="130">
        <v>850</v>
      </c>
      <c r="L147" s="42" t="s">
        <v>18</v>
      </c>
      <c r="M147" s="76" t="s">
        <v>20</v>
      </c>
    </row>
    <row r="148" spans="1:13" ht="20.100000000000001" customHeight="1" x14ac:dyDescent="0.25">
      <c r="B148" s="128"/>
      <c r="C148" s="101"/>
      <c r="D148" s="128"/>
      <c r="G148" s="67"/>
      <c r="H148" s="277">
        <v>84</v>
      </c>
      <c r="I148" s="110">
        <v>14.2</v>
      </c>
      <c r="J148" s="129">
        <f t="shared" si="13"/>
        <v>59.859154929577471</v>
      </c>
      <c r="K148" s="130">
        <v>850</v>
      </c>
      <c r="L148" s="42" t="s">
        <v>18</v>
      </c>
      <c r="M148" s="76" t="s">
        <v>20</v>
      </c>
    </row>
    <row r="149" spans="1:13" ht="20.100000000000001" customHeight="1" x14ac:dyDescent="0.25">
      <c r="B149" s="128"/>
      <c r="C149" s="101"/>
      <c r="G149" s="67"/>
      <c r="H149" s="277">
        <v>85</v>
      </c>
      <c r="I149" s="110">
        <v>14.2</v>
      </c>
      <c r="J149" s="129">
        <f t="shared" ref="J149:J180" si="15">K149/I149</f>
        <v>59.859154929577471</v>
      </c>
      <c r="K149" s="130">
        <v>850</v>
      </c>
      <c r="L149" s="42" t="s">
        <v>18</v>
      </c>
      <c r="M149" s="76" t="s">
        <v>20</v>
      </c>
    </row>
    <row r="150" spans="1:13" ht="20.100000000000001" customHeight="1" x14ac:dyDescent="0.25">
      <c r="G150" s="67"/>
      <c r="H150" s="277">
        <v>86</v>
      </c>
      <c r="I150" s="110">
        <v>14.2</v>
      </c>
      <c r="J150" s="129">
        <f t="shared" si="15"/>
        <v>59.859154929577471</v>
      </c>
      <c r="K150" s="130">
        <v>850</v>
      </c>
      <c r="L150" s="42" t="s">
        <v>18</v>
      </c>
      <c r="M150" s="76" t="s">
        <v>20</v>
      </c>
    </row>
    <row r="151" spans="1:13" ht="20.100000000000001" customHeight="1" x14ac:dyDescent="0.25">
      <c r="G151" s="67"/>
      <c r="H151" s="277">
        <v>87</v>
      </c>
      <c r="I151" s="110">
        <v>14.2</v>
      </c>
      <c r="J151" s="129">
        <f t="shared" si="15"/>
        <v>59.859154929577471</v>
      </c>
      <c r="K151" s="130">
        <v>850</v>
      </c>
      <c r="L151" s="42" t="s">
        <v>18</v>
      </c>
      <c r="M151" s="76" t="s">
        <v>20</v>
      </c>
    </row>
    <row r="152" spans="1:13" ht="20.100000000000001" customHeight="1" x14ac:dyDescent="0.25">
      <c r="G152" s="67"/>
      <c r="H152" s="278">
        <v>88</v>
      </c>
      <c r="I152" s="110">
        <v>14.2</v>
      </c>
      <c r="J152" s="129">
        <f t="shared" si="15"/>
        <v>59.859154929577471</v>
      </c>
      <c r="K152" s="130">
        <v>850</v>
      </c>
      <c r="L152" s="42" t="s">
        <v>18</v>
      </c>
      <c r="M152" s="76" t="s">
        <v>20</v>
      </c>
    </row>
    <row r="153" spans="1:13" ht="20.100000000000001" customHeight="1" x14ac:dyDescent="0.25">
      <c r="G153" s="67"/>
      <c r="H153" s="278">
        <v>89</v>
      </c>
      <c r="I153" s="110">
        <v>14.2</v>
      </c>
      <c r="J153" s="129">
        <f t="shared" si="15"/>
        <v>59.859154929577471</v>
      </c>
      <c r="K153" s="130">
        <v>850</v>
      </c>
      <c r="L153" s="42" t="s">
        <v>18</v>
      </c>
      <c r="M153" s="76" t="s">
        <v>20</v>
      </c>
    </row>
    <row r="154" spans="1:13" ht="20.100000000000001" customHeight="1" x14ac:dyDescent="0.25">
      <c r="G154" s="67"/>
      <c r="H154" s="278">
        <v>90</v>
      </c>
      <c r="I154" s="110">
        <v>14.2</v>
      </c>
      <c r="J154" s="129">
        <f t="shared" si="15"/>
        <v>59.859154929577471</v>
      </c>
      <c r="K154" s="130">
        <v>850</v>
      </c>
      <c r="L154" s="42" t="s">
        <v>18</v>
      </c>
      <c r="M154" s="76" t="s">
        <v>20</v>
      </c>
    </row>
    <row r="155" spans="1:13" ht="20.100000000000001" customHeight="1" x14ac:dyDescent="0.25">
      <c r="G155" s="67"/>
      <c r="H155" s="278">
        <v>91</v>
      </c>
      <c r="I155" s="110">
        <v>14.2</v>
      </c>
      <c r="J155" s="129">
        <f t="shared" si="15"/>
        <v>59.859154929577471</v>
      </c>
      <c r="K155" s="130">
        <v>850</v>
      </c>
      <c r="L155" s="42" t="s">
        <v>18</v>
      </c>
      <c r="M155" s="76" t="s">
        <v>20</v>
      </c>
    </row>
    <row r="156" spans="1:13" ht="20.100000000000001" customHeight="1" x14ac:dyDescent="0.25">
      <c r="G156" s="67"/>
      <c r="H156" s="113">
        <v>92</v>
      </c>
      <c r="I156" s="110">
        <v>16.600000000000001</v>
      </c>
      <c r="J156" s="129">
        <f t="shared" si="15"/>
        <v>57.2289156626506</v>
      </c>
      <c r="K156" s="130">
        <v>950</v>
      </c>
      <c r="L156" s="42" t="s">
        <v>18</v>
      </c>
      <c r="M156" s="76" t="s">
        <v>20</v>
      </c>
    </row>
    <row r="157" spans="1:13" ht="20.100000000000001" customHeight="1" x14ac:dyDescent="0.25">
      <c r="G157" s="67"/>
      <c r="H157" s="113">
        <v>94</v>
      </c>
      <c r="I157" s="110">
        <v>13.8</v>
      </c>
      <c r="J157" s="129">
        <f t="shared" si="15"/>
        <v>57.971014492753618</v>
      </c>
      <c r="K157" s="130">
        <v>800</v>
      </c>
      <c r="L157" s="42" t="s">
        <v>18</v>
      </c>
      <c r="M157" s="76" t="s">
        <v>20</v>
      </c>
    </row>
    <row r="158" spans="1:13" ht="20.100000000000001" customHeight="1" x14ac:dyDescent="0.25">
      <c r="G158" s="67"/>
      <c r="H158" s="278">
        <v>104</v>
      </c>
      <c r="I158" s="110">
        <v>14</v>
      </c>
      <c r="J158" s="129">
        <f t="shared" si="15"/>
        <v>60.714285714285715</v>
      </c>
      <c r="K158" s="130">
        <v>850</v>
      </c>
      <c r="L158" s="42" t="s">
        <v>18</v>
      </c>
      <c r="M158" s="76" t="s">
        <v>20</v>
      </c>
    </row>
    <row r="159" spans="1:13" ht="20.100000000000001" customHeight="1" x14ac:dyDescent="0.25">
      <c r="G159" s="67"/>
      <c r="H159" s="278">
        <v>105</v>
      </c>
      <c r="I159" s="110">
        <v>14.3</v>
      </c>
      <c r="J159" s="129">
        <f t="shared" si="15"/>
        <v>59.44055944055944</v>
      </c>
      <c r="K159" s="130">
        <v>850</v>
      </c>
      <c r="L159" s="42" t="s">
        <v>18</v>
      </c>
      <c r="M159" s="76" t="s">
        <v>20</v>
      </c>
    </row>
    <row r="160" spans="1:13" ht="20.100000000000001" customHeight="1" x14ac:dyDescent="0.25">
      <c r="G160" s="67"/>
      <c r="H160" s="278">
        <v>106</v>
      </c>
      <c r="I160" s="110">
        <v>14.3</v>
      </c>
      <c r="J160" s="129">
        <f t="shared" si="15"/>
        <v>59.44055944055944</v>
      </c>
      <c r="K160" s="130">
        <v>850</v>
      </c>
      <c r="L160" s="42" t="s">
        <v>18</v>
      </c>
      <c r="M160" s="76" t="s">
        <v>20</v>
      </c>
    </row>
    <row r="161" spans="7:13" ht="20.100000000000001" customHeight="1" x14ac:dyDescent="0.25">
      <c r="G161" s="67"/>
      <c r="H161" s="278">
        <v>107</v>
      </c>
      <c r="I161" s="110">
        <v>14.3</v>
      </c>
      <c r="J161" s="129">
        <f t="shared" si="15"/>
        <v>59.44055944055944</v>
      </c>
      <c r="K161" s="130">
        <v>850</v>
      </c>
      <c r="L161" s="42" t="s">
        <v>18</v>
      </c>
      <c r="M161" s="76" t="s">
        <v>20</v>
      </c>
    </row>
    <row r="162" spans="7:13" ht="20.100000000000001" customHeight="1" x14ac:dyDescent="0.25">
      <c r="G162" s="67"/>
      <c r="H162" s="278">
        <v>108</v>
      </c>
      <c r="I162" s="110">
        <v>14.3</v>
      </c>
      <c r="J162" s="129">
        <f t="shared" si="15"/>
        <v>59.44055944055944</v>
      </c>
      <c r="K162" s="130">
        <v>850</v>
      </c>
      <c r="L162" s="42" t="s">
        <v>18</v>
      </c>
      <c r="M162" s="76" t="s">
        <v>20</v>
      </c>
    </row>
    <row r="163" spans="7:13" ht="20.100000000000001" customHeight="1" x14ac:dyDescent="0.25">
      <c r="G163" s="67"/>
      <c r="H163" s="278">
        <v>109</v>
      </c>
      <c r="I163" s="110">
        <v>14.3</v>
      </c>
      <c r="J163" s="129">
        <f t="shared" si="15"/>
        <v>59.44055944055944</v>
      </c>
      <c r="K163" s="130">
        <v>850</v>
      </c>
      <c r="L163" s="42" t="s">
        <v>18</v>
      </c>
      <c r="M163" s="76" t="s">
        <v>20</v>
      </c>
    </row>
    <row r="164" spans="7:13" ht="20.100000000000001" customHeight="1" x14ac:dyDescent="0.25">
      <c r="G164" s="67"/>
      <c r="H164" s="278">
        <v>110</v>
      </c>
      <c r="I164" s="110">
        <v>14.3</v>
      </c>
      <c r="J164" s="129">
        <f t="shared" si="15"/>
        <v>59.44055944055944</v>
      </c>
      <c r="K164" s="130">
        <v>850</v>
      </c>
      <c r="L164" s="42" t="s">
        <v>18</v>
      </c>
      <c r="M164" s="76" t="s">
        <v>20</v>
      </c>
    </row>
    <row r="165" spans="7:13" ht="20.100000000000001" customHeight="1" x14ac:dyDescent="0.25">
      <c r="G165" s="67"/>
      <c r="H165" s="278">
        <v>111</v>
      </c>
      <c r="I165" s="110">
        <v>14.9</v>
      </c>
      <c r="J165" s="129">
        <f t="shared" si="15"/>
        <v>57.04697986577181</v>
      </c>
      <c r="K165" s="130">
        <v>850</v>
      </c>
      <c r="L165" s="42" t="s">
        <v>18</v>
      </c>
      <c r="M165" s="76" t="s">
        <v>20</v>
      </c>
    </row>
    <row r="166" spans="7:13" ht="20.100000000000001" customHeight="1" x14ac:dyDescent="0.25">
      <c r="G166" s="67"/>
      <c r="H166" s="113">
        <v>113</v>
      </c>
      <c r="I166" s="110">
        <v>13.7</v>
      </c>
      <c r="J166" s="129">
        <f t="shared" si="15"/>
        <v>58.394160583941606</v>
      </c>
      <c r="K166" s="130">
        <v>800</v>
      </c>
      <c r="L166" s="42" t="s">
        <v>18</v>
      </c>
      <c r="M166" s="76" t="s">
        <v>20</v>
      </c>
    </row>
    <row r="167" spans="7:13" ht="20.100000000000001" customHeight="1" x14ac:dyDescent="0.25">
      <c r="G167" s="67"/>
      <c r="H167" s="113">
        <v>146</v>
      </c>
      <c r="I167" s="110">
        <v>13.9</v>
      </c>
      <c r="J167" s="129">
        <f t="shared" si="15"/>
        <v>57.553956834532372</v>
      </c>
      <c r="K167" s="130">
        <v>800</v>
      </c>
      <c r="L167" s="42" t="s">
        <v>18</v>
      </c>
      <c r="M167" s="76" t="s">
        <v>20</v>
      </c>
    </row>
    <row r="168" spans="7:13" ht="20.100000000000001" customHeight="1" x14ac:dyDescent="0.25">
      <c r="G168" s="67"/>
      <c r="H168" s="279">
        <v>147</v>
      </c>
      <c r="I168" s="110">
        <v>14.2</v>
      </c>
      <c r="J168" s="129">
        <f t="shared" si="15"/>
        <v>59.859154929577471</v>
      </c>
      <c r="K168" s="130">
        <v>850</v>
      </c>
      <c r="L168" s="42" t="s">
        <v>18</v>
      </c>
      <c r="M168" s="76" t="s">
        <v>20</v>
      </c>
    </row>
    <row r="169" spans="7:13" ht="20.100000000000001" customHeight="1" x14ac:dyDescent="0.25">
      <c r="G169" s="67"/>
      <c r="H169" s="279">
        <v>148</v>
      </c>
      <c r="I169" s="110">
        <v>14.2</v>
      </c>
      <c r="J169" s="129">
        <f t="shared" si="15"/>
        <v>59.859154929577471</v>
      </c>
      <c r="K169" s="130">
        <v>850</v>
      </c>
      <c r="L169" s="42" t="s">
        <v>18</v>
      </c>
      <c r="M169" s="76" t="s">
        <v>20</v>
      </c>
    </row>
    <row r="170" spans="7:13" ht="20.100000000000001" customHeight="1" x14ac:dyDescent="0.25">
      <c r="G170" s="68"/>
      <c r="H170" s="279">
        <v>149</v>
      </c>
      <c r="I170" s="110">
        <v>14.2</v>
      </c>
      <c r="J170" s="129">
        <f t="shared" si="15"/>
        <v>59.859154929577471</v>
      </c>
      <c r="K170" s="130">
        <v>850</v>
      </c>
      <c r="L170" s="42" t="s">
        <v>18</v>
      </c>
      <c r="M170" s="76" t="s">
        <v>20</v>
      </c>
    </row>
    <row r="171" spans="7:13" ht="20.100000000000001" customHeight="1" x14ac:dyDescent="0.25">
      <c r="G171" s="68"/>
      <c r="H171" s="279">
        <v>150</v>
      </c>
      <c r="I171" s="110">
        <v>14.2</v>
      </c>
      <c r="J171" s="129">
        <f t="shared" si="15"/>
        <v>59.859154929577471</v>
      </c>
      <c r="K171" s="130">
        <v>850</v>
      </c>
      <c r="L171" s="42" t="s">
        <v>18</v>
      </c>
      <c r="M171" s="76" t="s">
        <v>20</v>
      </c>
    </row>
    <row r="172" spans="7:13" ht="20.100000000000001" customHeight="1" x14ac:dyDescent="0.25">
      <c r="G172" s="68"/>
      <c r="H172" s="279">
        <v>151</v>
      </c>
      <c r="I172" s="110">
        <v>14.2</v>
      </c>
      <c r="J172" s="129">
        <f t="shared" si="15"/>
        <v>59.859154929577471</v>
      </c>
      <c r="K172" s="130">
        <v>850</v>
      </c>
      <c r="L172" s="42" t="s">
        <v>18</v>
      </c>
      <c r="M172" s="76" t="s">
        <v>20</v>
      </c>
    </row>
    <row r="173" spans="7:13" ht="20.100000000000001" customHeight="1" x14ac:dyDescent="0.25">
      <c r="G173" s="68"/>
      <c r="H173" s="279">
        <v>152</v>
      </c>
      <c r="I173" s="110">
        <v>14.7</v>
      </c>
      <c r="J173" s="129">
        <f t="shared" si="15"/>
        <v>57.823129251700685</v>
      </c>
      <c r="K173" s="130">
        <v>850</v>
      </c>
      <c r="L173" s="42" t="s">
        <v>18</v>
      </c>
      <c r="M173" s="76" t="s">
        <v>20</v>
      </c>
    </row>
    <row r="174" spans="7:13" ht="20.100000000000001" customHeight="1" x14ac:dyDescent="0.25">
      <c r="G174" s="67"/>
      <c r="H174" s="113">
        <v>153</v>
      </c>
      <c r="I174" s="110">
        <v>15.1</v>
      </c>
      <c r="J174" s="129">
        <f t="shared" si="15"/>
        <v>59.602649006622521</v>
      </c>
      <c r="K174" s="130">
        <v>900</v>
      </c>
      <c r="L174" s="42" t="s">
        <v>18</v>
      </c>
      <c r="M174" s="80" t="s">
        <v>20</v>
      </c>
    </row>
    <row r="175" spans="7:13" ht="20.100000000000001" customHeight="1" x14ac:dyDescent="0.25">
      <c r="G175" s="67"/>
      <c r="H175" s="113">
        <v>202</v>
      </c>
      <c r="I175" s="110">
        <v>19.7</v>
      </c>
      <c r="J175" s="129">
        <f t="shared" si="15"/>
        <v>55.837563451776653</v>
      </c>
      <c r="K175" s="130">
        <v>1100</v>
      </c>
      <c r="L175" s="42" t="s">
        <v>18</v>
      </c>
      <c r="M175" s="76" t="s">
        <v>20</v>
      </c>
    </row>
    <row r="176" spans="7:13" ht="20.100000000000001" customHeight="1" x14ac:dyDescent="0.25">
      <c r="G176" s="67"/>
      <c r="H176" s="113">
        <v>203</v>
      </c>
      <c r="I176" s="110">
        <v>16.600000000000001</v>
      </c>
      <c r="J176" s="129">
        <f t="shared" si="15"/>
        <v>57.2289156626506</v>
      </c>
      <c r="K176" s="130">
        <v>950</v>
      </c>
      <c r="L176" s="42" t="s">
        <v>18</v>
      </c>
      <c r="M176" s="76" t="s">
        <v>20</v>
      </c>
    </row>
    <row r="177" spans="7:13" ht="20.100000000000001" customHeight="1" x14ac:dyDescent="0.25">
      <c r="G177" s="67"/>
      <c r="H177" s="113">
        <v>214</v>
      </c>
      <c r="I177" s="110">
        <v>15.5</v>
      </c>
      <c r="J177" s="129">
        <f t="shared" si="15"/>
        <v>58.064516129032256</v>
      </c>
      <c r="K177" s="130">
        <v>900</v>
      </c>
      <c r="L177" s="42" t="s">
        <v>18</v>
      </c>
      <c r="M177" s="76" t="s">
        <v>20</v>
      </c>
    </row>
    <row r="178" spans="7:13" ht="20.100000000000001" customHeight="1" x14ac:dyDescent="0.25">
      <c r="G178" s="67"/>
      <c r="H178" s="113">
        <v>215</v>
      </c>
      <c r="I178" s="110">
        <v>16.600000000000001</v>
      </c>
      <c r="J178" s="129">
        <f t="shared" si="15"/>
        <v>57.2289156626506</v>
      </c>
      <c r="K178" s="130">
        <v>950</v>
      </c>
      <c r="L178" s="42" t="s">
        <v>18</v>
      </c>
      <c r="M178" s="76" t="s">
        <v>20</v>
      </c>
    </row>
    <row r="179" spans="7:13" ht="20.100000000000001" customHeight="1" x14ac:dyDescent="0.25">
      <c r="G179" s="67"/>
      <c r="H179" s="113">
        <v>216</v>
      </c>
      <c r="I179" s="110">
        <v>16.600000000000001</v>
      </c>
      <c r="J179" s="129">
        <f t="shared" si="15"/>
        <v>57.2289156626506</v>
      </c>
      <c r="K179" s="130">
        <v>950</v>
      </c>
      <c r="L179" s="42" t="s">
        <v>18</v>
      </c>
      <c r="M179" s="76" t="s">
        <v>20</v>
      </c>
    </row>
    <row r="180" spans="7:13" ht="20.100000000000001" customHeight="1" x14ac:dyDescent="0.25">
      <c r="G180" s="67"/>
      <c r="H180" s="113">
        <v>217</v>
      </c>
      <c r="I180" s="110">
        <v>17.600000000000001</v>
      </c>
      <c r="J180" s="129">
        <f t="shared" si="15"/>
        <v>56.818181818181813</v>
      </c>
      <c r="K180" s="130">
        <v>1000</v>
      </c>
      <c r="L180" s="42" t="s">
        <v>18</v>
      </c>
      <c r="M180" s="76" t="s">
        <v>20</v>
      </c>
    </row>
    <row r="181" spans="7:13" ht="20.100000000000001" customHeight="1" x14ac:dyDescent="0.25">
      <c r="G181" s="67"/>
      <c r="H181" s="113">
        <v>218</v>
      </c>
      <c r="I181" s="110">
        <v>15.6</v>
      </c>
      <c r="J181" s="129">
        <f t="shared" ref="J181:J204" si="16">K181/I181</f>
        <v>57.692307692307693</v>
      </c>
      <c r="K181" s="130">
        <v>900</v>
      </c>
      <c r="L181" s="42" t="s">
        <v>18</v>
      </c>
      <c r="M181" s="76" t="s">
        <v>20</v>
      </c>
    </row>
    <row r="182" spans="7:13" ht="20.100000000000001" customHeight="1" x14ac:dyDescent="0.25">
      <c r="G182" s="67"/>
      <c r="H182" s="113">
        <v>219</v>
      </c>
      <c r="I182" s="110">
        <v>17.399999999999999</v>
      </c>
      <c r="J182" s="129">
        <f t="shared" si="16"/>
        <v>57.471264367816097</v>
      </c>
      <c r="K182" s="130">
        <v>1000</v>
      </c>
      <c r="L182" s="42" t="s">
        <v>18</v>
      </c>
      <c r="M182" s="76" t="s">
        <v>20</v>
      </c>
    </row>
    <row r="183" spans="7:13" ht="20.100000000000001" customHeight="1" x14ac:dyDescent="0.25">
      <c r="G183" s="67"/>
      <c r="H183" s="113">
        <v>220</v>
      </c>
      <c r="I183" s="110">
        <v>17.399999999999999</v>
      </c>
      <c r="J183" s="129">
        <f t="shared" si="16"/>
        <v>57.471264367816097</v>
      </c>
      <c r="K183" s="130">
        <v>1000</v>
      </c>
      <c r="L183" s="42" t="s">
        <v>18</v>
      </c>
      <c r="M183" s="76" t="s">
        <v>20</v>
      </c>
    </row>
    <row r="184" spans="7:13" ht="20.100000000000001" customHeight="1" x14ac:dyDescent="0.25">
      <c r="G184" s="67"/>
      <c r="H184" s="279">
        <v>221</v>
      </c>
      <c r="I184" s="110">
        <v>14.2</v>
      </c>
      <c r="J184" s="129">
        <f t="shared" si="16"/>
        <v>59.859154929577471</v>
      </c>
      <c r="K184" s="130">
        <v>850</v>
      </c>
      <c r="L184" s="42" t="s">
        <v>18</v>
      </c>
      <c r="M184" s="76" t="s">
        <v>20</v>
      </c>
    </row>
    <row r="185" spans="7:13" ht="20.100000000000001" customHeight="1" x14ac:dyDescent="0.25">
      <c r="G185" s="67"/>
      <c r="H185" s="279">
        <v>222</v>
      </c>
      <c r="I185" s="110">
        <v>14.2</v>
      </c>
      <c r="J185" s="129">
        <f t="shared" si="16"/>
        <v>59.859154929577471</v>
      </c>
      <c r="K185" s="130">
        <v>850</v>
      </c>
      <c r="L185" s="42" t="s">
        <v>18</v>
      </c>
      <c r="M185" s="76" t="s">
        <v>20</v>
      </c>
    </row>
    <row r="186" spans="7:13" ht="20.100000000000001" customHeight="1" x14ac:dyDescent="0.25">
      <c r="G186" s="67"/>
      <c r="H186" s="279">
        <v>223</v>
      </c>
      <c r="I186" s="110">
        <v>14.2</v>
      </c>
      <c r="J186" s="129">
        <f t="shared" si="16"/>
        <v>59.859154929577471</v>
      </c>
      <c r="K186" s="130">
        <v>850</v>
      </c>
      <c r="L186" s="42" t="s">
        <v>18</v>
      </c>
      <c r="M186" s="76" t="s">
        <v>20</v>
      </c>
    </row>
    <row r="187" spans="7:13" ht="20.100000000000001" customHeight="1" x14ac:dyDescent="0.25">
      <c r="G187" s="67"/>
      <c r="H187" s="279">
        <v>224</v>
      </c>
      <c r="I187" s="110">
        <v>14.2</v>
      </c>
      <c r="J187" s="129">
        <f t="shared" si="16"/>
        <v>59.859154929577471</v>
      </c>
      <c r="K187" s="130">
        <v>850</v>
      </c>
      <c r="L187" s="42" t="s">
        <v>18</v>
      </c>
      <c r="M187" s="76" t="s">
        <v>20</v>
      </c>
    </row>
    <row r="188" spans="7:13" ht="20.100000000000001" customHeight="1" x14ac:dyDescent="0.25">
      <c r="G188" s="67"/>
      <c r="H188" s="279">
        <v>225</v>
      </c>
      <c r="I188" s="110">
        <v>14.2</v>
      </c>
      <c r="J188" s="129">
        <f t="shared" si="16"/>
        <v>59.859154929577471</v>
      </c>
      <c r="K188" s="130">
        <v>850</v>
      </c>
      <c r="L188" s="42" t="s">
        <v>18</v>
      </c>
      <c r="M188" s="76" t="s">
        <v>20</v>
      </c>
    </row>
    <row r="189" spans="7:13" ht="20.100000000000001" customHeight="1" x14ac:dyDescent="0.25">
      <c r="G189" s="67"/>
      <c r="H189" s="113">
        <v>226</v>
      </c>
      <c r="I189" s="110">
        <v>15.1</v>
      </c>
      <c r="J189" s="129">
        <f t="shared" si="16"/>
        <v>59.602649006622521</v>
      </c>
      <c r="K189" s="130">
        <v>900</v>
      </c>
      <c r="L189" s="42" t="s">
        <v>18</v>
      </c>
      <c r="M189" s="76" t="s">
        <v>20</v>
      </c>
    </row>
    <row r="190" spans="7:13" ht="20.100000000000001" customHeight="1" x14ac:dyDescent="0.25">
      <c r="G190" s="67"/>
      <c r="H190" s="113">
        <v>227</v>
      </c>
      <c r="I190" s="110">
        <v>16.399999999999999</v>
      </c>
      <c r="J190" s="129">
        <f t="shared" si="16"/>
        <v>57.926829268292686</v>
      </c>
      <c r="K190" s="130">
        <v>950</v>
      </c>
      <c r="L190" s="42" t="s">
        <v>18</v>
      </c>
      <c r="M190" s="76" t="s">
        <v>20</v>
      </c>
    </row>
    <row r="191" spans="7:13" ht="20.100000000000001" customHeight="1" x14ac:dyDescent="0.25">
      <c r="G191" s="67"/>
      <c r="H191" s="113">
        <v>228</v>
      </c>
      <c r="I191" s="110">
        <v>16.399999999999999</v>
      </c>
      <c r="J191" s="129">
        <f t="shared" si="16"/>
        <v>57.926829268292686</v>
      </c>
      <c r="K191" s="130">
        <v>950</v>
      </c>
      <c r="L191" s="42" t="s">
        <v>18</v>
      </c>
      <c r="M191" s="76" t="s">
        <v>20</v>
      </c>
    </row>
    <row r="192" spans="7:13" ht="20.100000000000001" customHeight="1" x14ac:dyDescent="0.25">
      <c r="G192" s="67"/>
      <c r="H192" s="113">
        <v>229</v>
      </c>
      <c r="I192" s="110">
        <v>15.1</v>
      </c>
      <c r="J192" s="129">
        <f t="shared" si="16"/>
        <v>59.602649006622521</v>
      </c>
      <c r="K192" s="130">
        <v>900</v>
      </c>
      <c r="L192" s="42" t="s">
        <v>18</v>
      </c>
      <c r="M192" s="76" t="s">
        <v>20</v>
      </c>
    </row>
    <row r="193" spans="1:13" ht="20.100000000000001" customHeight="1" x14ac:dyDescent="0.25">
      <c r="G193" s="67"/>
      <c r="H193" s="279">
        <v>230</v>
      </c>
      <c r="I193" s="110">
        <v>14.2</v>
      </c>
      <c r="J193" s="129">
        <f t="shared" si="16"/>
        <v>59.859154929577471</v>
      </c>
      <c r="K193" s="130">
        <v>850</v>
      </c>
      <c r="L193" s="42" t="s">
        <v>18</v>
      </c>
      <c r="M193" s="76" t="s">
        <v>20</v>
      </c>
    </row>
    <row r="194" spans="1:13" ht="20.100000000000001" customHeight="1" x14ac:dyDescent="0.25">
      <c r="G194" s="67"/>
      <c r="H194" s="113">
        <v>231</v>
      </c>
      <c r="I194" s="110">
        <v>14.2</v>
      </c>
      <c r="J194" s="129">
        <f t="shared" si="16"/>
        <v>59.859154929577471</v>
      </c>
      <c r="K194" s="130">
        <v>850</v>
      </c>
      <c r="L194" s="42" t="s">
        <v>18</v>
      </c>
      <c r="M194" s="76" t="s">
        <v>20</v>
      </c>
    </row>
    <row r="195" spans="1:13" ht="20.100000000000001" customHeight="1" x14ac:dyDescent="0.25">
      <c r="G195" s="67"/>
      <c r="H195" s="113">
        <v>232</v>
      </c>
      <c r="I195" s="110">
        <v>14.8</v>
      </c>
      <c r="J195" s="129">
        <f t="shared" si="16"/>
        <v>57.432432432432428</v>
      </c>
      <c r="K195" s="130">
        <v>850</v>
      </c>
      <c r="L195" s="42" t="s">
        <v>18</v>
      </c>
      <c r="M195" s="76" t="s">
        <v>20</v>
      </c>
    </row>
    <row r="196" spans="1:13" ht="20.100000000000001" customHeight="1" x14ac:dyDescent="0.25">
      <c r="G196" s="67"/>
      <c r="H196" s="113">
        <v>235</v>
      </c>
      <c r="I196" s="110">
        <v>14.7</v>
      </c>
      <c r="J196" s="129">
        <f t="shared" si="16"/>
        <v>57.823129251700685</v>
      </c>
      <c r="K196" s="130">
        <v>850</v>
      </c>
      <c r="L196" s="42" t="s">
        <v>18</v>
      </c>
      <c r="M196" s="76" t="s">
        <v>20</v>
      </c>
    </row>
    <row r="197" spans="1:13" ht="20.100000000000001" customHeight="1" x14ac:dyDescent="0.25">
      <c r="G197" s="68"/>
      <c r="H197" s="113">
        <v>236</v>
      </c>
      <c r="I197" s="110">
        <v>14.2</v>
      </c>
      <c r="J197" s="129">
        <f t="shared" si="16"/>
        <v>59.859154929577471</v>
      </c>
      <c r="K197" s="130">
        <v>850</v>
      </c>
      <c r="L197" s="42" t="s">
        <v>18</v>
      </c>
      <c r="M197" s="76" t="s">
        <v>20</v>
      </c>
    </row>
    <row r="198" spans="1:13" ht="20.100000000000001" customHeight="1" x14ac:dyDescent="0.25">
      <c r="G198" s="68"/>
      <c r="H198" s="113">
        <v>237</v>
      </c>
      <c r="I198" s="110">
        <v>14.2</v>
      </c>
      <c r="J198" s="129">
        <f t="shared" si="16"/>
        <v>59.859154929577471</v>
      </c>
      <c r="K198" s="130">
        <v>850</v>
      </c>
      <c r="L198" s="42" t="s">
        <v>18</v>
      </c>
      <c r="M198" s="76" t="s">
        <v>20</v>
      </c>
    </row>
    <row r="199" spans="1:13" ht="20.100000000000001" customHeight="1" x14ac:dyDescent="0.25">
      <c r="G199" s="68"/>
      <c r="H199" s="113">
        <v>238</v>
      </c>
      <c r="I199" s="110">
        <v>14.2</v>
      </c>
      <c r="J199" s="129">
        <f t="shared" si="16"/>
        <v>59.859154929577471</v>
      </c>
      <c r="K199" s="130">
        <v>850</v>
      </c>
      <c r="L199" s="42" t="s">
        <v>18</v>
      </c>
      <c r="M199" s="76" t="s">
        <v>20</v>
      </c>
    </row>
    <row r="200" spans="1:13" ht="20.100000000000001" customHeight="1" x14ac:dyDescent="0.25">
      <c r="G200" s="68"/>
      <c r="H200" s="113">
        <v>239</v>
      </c>
      <c r="I200" s="110">
        <v>14.2</v>
      </c>
      <c r="J200" s="129">
        <f t="shared" si="16"/>
        <v>59.859154929577471</v>
      </c>
      <c r="K200" s="130">
        <v>850</v>
      </c>
      <c r="L200" s="42" t="s">
        <v>18</v>
      </c>
      <c r="M200" s="76" t="s">
        <v>20</v>
      </c>
    </row>
    <row r="201" spans="1:13" ht="20.100000000000001" customHeight="1" x14ac:dyDescent="0.25">
      <c r="G201" s="68"/>
      <c r="H201" s="113">
        <v>240</v>
      </c>
      <c r="I201" s="110">
        <v>14.2</v>
      </c>
      <c r="J201" s="129">
        <f t="shared" si="16"/>
        <v>59.859154929577471</v>
      </c>
      <c r="K201" s="130">
        <v>850</v>
      </c>
      <c r="L201" s="42" t="s">
        <v>18</v>
      </c>
      <c r="M201" s="76" t="s">
        <v>20</v>
      </c>
    </row>
    <row r="202" spans="1:13" ht="20.100000000000001" customHeight="1" x14ac:dyDescent="0.25">
      <c r="G202" s="68"/>
      <c r="H202" s="113">
        <v>241</v>
      </c>
      <c r="I202" s="110">
        <v>14.2</v>
      </c>
      <c r="J202" s="129">
        <f t="shared" si="16"/>
        <v>59.859154929577471</v>
      </c>
      <c r="K202" s="130">
        <v>850</v>
      </c>
      <c r="L202" s="42" t="s">
        <v>18</v>
      </c>
      <c r="M202" s="76" t="s">
        <v>20</v>
      </c>
    </row>
    <row r="203" spans="1:13" ht="20.100000000000001" customHeight="1" x14ac:dyDescent="0.25">
      <c r="G203" s="68"/>
      <c r="H203" s="113">
        <v>242</v>
      </c>
      <c r="I203" s="110">
        <v>13.8</v>
      </c>
      <c r="J203" s="129">
        <f t="shared" si="16"/>
        <v>57.971014492753618</v>
      </c>
      <c r="K203" s="130">
        <v>800</v>
      </c>
      <c r="L203" s="42" t="s">
        <v>18</v>
      </c>
      <c r="M203" s="76" t="s">
        <v>20</v>
      </c>
    </row>
    <row r="204" spans="1:13" ht="20.100000000000001" customHeight="1" x14ac:dyDescent="0.25">
      <c r="G204" s="68"/>
      <c r="H204" s="113">
        <v>244</v>
      </c>
      <c r="I204" s="110">
        <v>13.8</v>
      </c>
      <c r="J204" s="129">
        <f t="shared" si="16"/>
        <v>57.971014492753618</v>
      </c>
      <c r="K204" s="130">
        <v>800</v>
      </c>
      <c r="L204" s="42" t="s">
        <v>18</v>
      </c>
      <c r="M204" s="76" t="s">
        <v>20</v>
      </c>
    </row>
    <row r="205" spans="1:13" ht="15" customHeight="1" x14ac:dyDescent="0.25">
      <c r="G205" s="67"/>
    </row>
    <row r="206" spans="1:13" ht="21" x14ac:dyDescent="0.25">
      <c r="A206" s="381" t="s">
        <v>43</v>
      </c>
      <c r="B206" s="381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</row>
    <row r="207" spans="1:13" ht="15.75" thickBot="1" x14ac:dyDescent="0.3">
      <c r="G207" s="68"/>
    </row>
    <row r="208" spans="1:13" ht="21.75" thickBot="1" x14ac:dyDescent="0.3">
      <c r="A208" s="368" t="s">
        <v>26</v>
      </c>
      <c r="B208" s="369"/>
      <c r="C208" s="369"/>
      <c r="D208" s="369"/>
      <c r="E208" s="369"/>
      <c r="F208" s="455"/>
      <c r="G208" s="68"/>
      <c r="H208" s="368" t="s">
        <v>25</v>
      </c>
      <c r="I208" s="369"/>
      <c r="J208" s="369"/>
      <c r="K208" s="369"/>
      <c r="L208" s="369"/>
      <c r="M208" s="455"/>
    </row>
    <row r="209" spans="1:13" ht="39.950000000000003" customHeight="1" thickBot="1" x14ac:dyDescent="0.3">
      <c r="A209" s="20" t="s">
        <v>14</v>
      </c>
      <c r="B209" s="24" t="s">
        <v>15</v>
      </c>
      <c r="C209" s="25" t="s">
        <v>21</v>
      </c>
      <c r="D209" s="27" t="s">
        <v>51</v>
      </c>
      <c r="E209" s="29" t="s">
        <v>17</v>
      </c>
      <c r="F209" s="26" t="s">
        <v>19</v>
      </c>
      <c r="G209" s="68"/>
      <c r="H209" s="20" t="s">
        <v>14</v>
      </c>
      <c r="I209" s="24" t="s">
        <v>15</v>
      </c>
      <c r="J209" s="25" t="s">
        <v>21</v>
      </c>
      <c r="K209" s="27" t="s">
        <v>51</v>
      </c>
      <c r="L209" s="29" t="s">
        <v>17</v>
      </c>
      <c r="M209" s="26" t="s">
        <v>19</v>
      </c>
    </row>
    <row r="210" spans="1:13" ht="20.100000000000001" customHeight="1" x14ac:dyDescent="0.25">
      <c r="A210" s="109">
        <v>266</v>
      </c>
      <c r="B210" s="110">
        <v>14.2</v>
      </c>
      <c r="C210" s="111">
        <f t="shared" ref="C210:C231" si="17">D210/B210</f>
        <v>70.422535211267615</v>
      </c>
      <c r="D210" s="112">
        <v>1000</v>
      </c>
      <c r="E210" s="64" t="s">
        <v>18</v>
      </c>
      <c r="F210" s="77" t="s">
        <v>29</v>
      </c>
      <c r="G210" s="68"/>
      <c r="H210" s="109">
        <v>95</v>
      </c>
      <c r="I210" s="110">
        <v>13.7</v>
      </c>
      <c r="J210" s="111">
        <f t="shared" ref="J210:J223" si="18">K210/I210</f>
        <v>51.094890510948908</v>
      </c>
      <c r="K210" s="112">
        <v>700</v>
      </c>
      <c r="L210" s="44" t="s">
        <v>18</v>
      </c>
      <c r="M210" s="77" t="s">
        <v>4</v>
      </c>
    </row>
    <row r="211" spans="1:13" ht="20.100000000000001" customHeight="1" x14ac:dyDescent="0.25">
      <c r="A211" s="109">
        <v>267</v>
      </c>
      <c r="B211" s="110">
        <v>14.2</v>
      </c>
      <c r="C211" s="111">
        <f t="shared" si="17"/>
        <v>70.422535211267615</v>
      </c>
      <c r="D211" s="112">
        <v>1000</v>
      </c>
      <c r="E211" s="64" t="s">
        <v>18</v>
      </c>
      <c r="F211" s="77" t="s">
        <v>29</v>
      </c>
      <c r="G211" s="68"/>
      <c r="H211" s="280">
        <v>96</v>
      </c>
      <c r="I211" s="110">
        <v>14.2</v>
      </c>
      <c r="J211" s="111">
        <f t="shared" si="18"/>
        <v>52.816901408450704</v>
      </c>
      <c r="K211" s="112">
        <v>750</v>
      </c>
      <c r="L211" s="44" t="s">
        <v>18</v>
      </c>
      <c r="M211" s="77" t="s">
        <v>4</v>
      </c>
    </row>
    <row r="212" spans="1:13" ht="20.100000000000001" customHeight="1" x14ac:dyDescent="0.25">
      <c r="A212" s="109">
        <v>268</v>
      </c>
      <c r="B212" s="110">
        <v>14.2</v>
      </c>
      <c r="C212" s="111">
        <f t="shared" si="17"/>
        <v>70.422535211267615</v>
      </c>
      <c r="D212" s="112">
        <v>1000</v>
      </c>
      <c r="E212" s="64" t="s">
        <v>18</v>
      </c>
      <c r="F212" s="77" t="s">
        <v>29</v>
      </c>
      <c r="G212" s="68"/>
      <c r="H212" s="280">
        <v>97</v>
      </c>
      <c r="I212" s="110">
        <v>14.2</v>
      </c>
      <c r="J212" s="111">
        <f t="shared" si="18"/>
        <v>52.816901408450704</v>
      </c>
      <c r="K212" s="112">
        <v>750</v>
      </c>
      <c r="L212" s="44" t="s">
        <v>18</v>
      </c>
      <c r="M212" s="77" t="s">
        <v>4</v>
      </c>
    </row>
    <row r="213" spans="1:13" ht="20.100000000000001" customHeight="1" x14ac:dyDescent="0.25">
      <c r="A213" s="109">
        <v>269</v>
      </c>
      <c r="B213" s="110">
        <v>14.2</v>
      </c>
      <c r="C213" s="111">
        <f t="shared" si="17"/>
        <v>70.422535211267615</v>
      </c>
      <c r="D213" s="112">
        <v>1000</v>
      </c>
      <c r="E213" s="64" t="s">
        <v>18</v>
      </c>
      <c r="F213" s="77" t="s">
        <v>29</v>
      </c>
      <c r="G213" s="68"/>
      <c r="H213" s="280">
        <v>98</v>
      </c>
      <c r="I213" s="110">
        <v>14.2</v>
      </c>
      <c r="J213" s="111">
        <f t="shared" si="18"/>
        <v>52.816901408450704</v>
      </c>
      <c r="K213" s="112">
        <v>750</v>
      </c>
      <c r="L213" s="44" t="s">
        <v>18</v>
      </c>
      <c r="M213" s="77" t="s">
        <v>4</v>
      </c>
    </row>
    <row r="214" spans="1:13" ht="20.100000000000001" customHeight="1" x14ac:dyDescent="0.25">
      <c r="A214" s="109">
        <v>270</v>
      </c>
      <c r="B214" s="110">
        <v>15.1</v>
      </c>
      <c r="C214" s="111">
        <f t="shared" si="17"/>
        <v>69.536423841059602</v>
      </c>
      <c r="D214" s="112">
        <v>1050</v>
      </c>
      <c r="E214" s="64" t="s">
        <v>18</v>
      </c>
      <c r="F214" s="77" t="s">
        <v>29</v>
      </c>
      <c r="G214" s="68"/>
      <c r="H214" s="280">
        <v>99</v>
      </c>
      <c r="I214" s="110">
        <v>14.2</v>
      </c>
      <c r="J214" s="111">
        <f t="shared" si="18"/>
        <v>52.816901408450704</v>
      </c>
      <c r="K214" s="112">
        <v>750</v>
      </c>
      <c r="L214" s="44" t="s">
        <v>18</v>
      </c>
      <c r="M214" s="77" t="s">
        <v>4</v>
      </c>
    </row>
    <row r="215" spans="1:13" ht="20.100000000000001" customHeight="1" x14ac:dyDescent="0.25">
      <c r="A215" s="109">
        <v>271</v>
      </c>
      <c r="B215" s="110">
        <v>14.2</v>
      </c>
      <c r="C215" s="111">
        <f t="shared" si="17"/>
        <v>70.422535211267615</v>
      </c>
      <c r="D215" s="112">
        <v>1000</v>
      </c>
      <c r="E215" s="64" t="s">
        <v>18</v>
      </c>
      <c r="F215" s="77" t="s">
        <v>29</v>
      </c>
      <c r="G215" s="68"/>
      <c r="H215" s="280">
        <v>100</v>
      </c>
      <c r="I215" s="110">
        <v>14.2</v>
      </c>
      <c r="J215" s="111">
        <f t="shared" si="18"/>
        <v>52.816901408450704</v>
      </c>
      <c r="K215" s="112">
        <v>750</v>
      </c>
      <c r="L215" s="44" t="s">
        <v>18</v>
      </c>
      <c r="M215" s="77" t="s">
        <v>4</v>
      </c>
    </row>
    <row r="216" spans="1:13" ht="20.100000000000001" customHeight="1" x14ac:dyDescent="0.25">
      <c r="A216" s="109">
        <v>272</v>
      </c>
      <c r="B216" s="110">
        <v>16.3</v>
      </c>
      <c r="C216" s="111">
        <f t="shared" si="17"/>
        <v>67.484662576687114</v>
      </c>
      <c r="D216" s="112">
        <v>1100</v>
      </c>
      <c r="E216" s="64" t="s">
        <v>18</v>
      </c>
      <c r="F216" s="77" t="s">
        <v>29</v>
      </c>
      <c r="G216" s="68"/>
      <c r="H216" s="109">
        <v>101</v>
      </c>
      <c r="I216" s="110">
        <v>15.1</v>
      </c>
      <c r="J216" s="111">
        <f t="shared" si="18"/>
        <v>52.980132450331126</v>
      </c>
      <c r="K216" s="112">
        <v>800</v>
      </c>
      <c r="L216" s="44" t="s">
        <v>18</v>
      </c>
      <c r="M216" s="77" t="s">
        <v>4</v>
      </c>
    </row>
    <row r="217" spans="1:13" ht="20.100000000000001" customHeight="1" x14ac:dyDescent="0.25">
      <c r="A217" s="109">
        <v>285</v>
      </c>
      <c r="B217" s="110">
        <v>14.2</v>
      </c>
      <c r="C217" s="111">
        <f t="shared" si="17"/>
        <v>70.422535211267615</v>
      </c>
      <c r="D217" s="112">
        <v>1000</v>
      </c>
      <c r="E217" s="64" t="s">
        <v>18</v>
      </c>
      <c r="F217" s="77" t="s">
        <v>29</v>
      </c>
      <c r="G217" s="68"/>
      <c r="H217" s="109">
        <v>102</v>
      </c>
      <c r="I217" s="110">
        <v>20.100000000000001</v>
      </c>
      <c r="J217" s="111">
        <f t="shared" si="18"/>
        <v>52.238805970149251</v>
      </c>
      <c r="K217" s="112">
        <v>1050</v>
      </c>
      <c r="L217" s="44" t="s">
        <v>18</v>
      </c>
      <c r="M217" s="77" t="s">
        <v>4</v>
      </c>
    </row>
    <row r="218" spans="1:13" ht="20.100000000000001" customHeight="1" x14ac:dyDescent="0.25">
      <c r="A218" s="109">
        <v>286</v>
      </c>
      <c r="B218" s="110">
        <v>14.2</v>
      </c>
      <c r="C218" s="111">
        <f t="shared" si="17"/>
        <v>70.422535211267615</v>
      </c>
      <c r="D218" s="112">
        <v>1000</v>
      </c>
      <c r="E218" s="64" t="s">
        <v>18</v>
      </c>
      <c r="F218" s="77" t="s">
        <v>29</v>
      </c>
      <c r="G218" s="68"/>
      <c r="H218" s="109">
        <v>103</v>
      </c>
      <c r="I218" s="110">
        <v>20.2</v>
      </c>
      <c r="J218" s="111">
        <f t="shared" si="18"/>
        <v>51.980198019801982</v>
      </c>
      <c r="K218" s="112">
        <v>1050</v>
      </c>
      <c r="L218" s="44" t="s">
        <v>18</v>
      </c>
      <c r="M218" s="77" t="s">
        <v>4</v>
      </c>
    </row>
    <row r="219" spans="1:13" ht="20.100000000000001" customHeight="1" x14ac:dyDescent="0.25">
      <c r="A219" s="109">
        <v>287</v>
      </c>
      <c r="B219" s="110">
        <v>14.2</v>
      </c>
      <c r="C219" s="111">
        <f t="shared" si="17"/>
        <v>70.422535211267615</v>
      </c>
      <c r="D219" s="112">
        <v>1000</v>
      </c>
      <c r="E219" s="64" t="s">
        <v>18</v>
      </c>
      <c r="F219" s="77" t="s">
        <v>29</v>
      </c>
      <c r="G219" s="68"/>
      <c r="H219" s="280">
        <v>114</v>
      </c>
      <c r="I219" s="110">
        <v>14.2</v>
      </c>
      <c r="J219" s="111">
        <f t="shared" si="18"/>
        <v>52.816901408450704</v>
      </c>
      <c r="K219" s="112">
        <v>750</v>
      </c>
      <c r="L219" s="44" t="s">
        <v>18</v>
      </c>
      <c r="M219" s="77" t="s">
        <v>4</v>
      </c>
    </row>
    <row r="220" spans="1:13" ht="20.100000000000001" customHeight="1" x14ac:dyDescent="0.25">
      <c r="A220" s="109">
        <v>288</v>
      </c>
      <c r="B220" s="110">
        <v>14.2</v>
      </c>
      <c r="C220" s="111">
        <f t="shared" si="17"/>
        <v>70.422535211267615</v>
      </c>
      <c r="D220" s="112">
        <v>1000</v>
      </c>
      <c r="E220" s="64" t="s">
        <v>18</v>
      </c>
      <c r="F220" s="77" t="s">
        <v>29</v>
      </c>
      <c r="G220" s="68"/>
      <c r="H220" s="280">
        <v>115</v>
      </c>
      <c r="I220" s="110">
        <v>14.2</v>
      </c>
      <c r="J220" s="111">
        <f t="shared" si="18"/>
        <v>52.816901408450704</v>
      </c>
      <c r="K220" s="112">
        <v>750</v>
      </c>
      <c r="L220" s="44" t="s">
        <v>18</v>
      </c>
      <c r="M220" s="77" t="s">
        <v>4</v>
      </c>
    </row>
    <row r="221" spans="1:13" ht="20.100000000000001" customHeight="1" x14ac:dyDescent="0.25">
      <c r="A221" s="109">
        <v>289</v>
      </c>
      <c r="B221" s="110">
        <v>14.1</v>
      </c>
      <c r="C221" s="111">
        <f t="shared" si="17"/>
        <v>70.921985815602838</v>
      </c>
      <c r="D221" s="112">
        <v>1000</v>
      </c>
      <c r="E221" s="64" t="s">
        <v>18</v>
      </c>
      <c r="F221" s="77" t="s">
        <v>29</v>
      </c>
      <c r="G221" s="68"/>
      <c r="H221" s="280">
        <v>116</v>
      </c>
      <c r="I221" s="110">
        <v>14.2</v>
      </c>
      <c r="J221" s="111">
        <f t="shared" si="18"/>
        <v>52.816901408450704</v>
      </c>
      <c r="K221" s="112">
        <v>750</v>
      </c>
      <c r="L221" s="44" t="s">
        <v>18</v>
      </c>
      <c r="M221" s="77" t="s">
        <v>4</v>
      </c>
    </row>
    <row r="222" spans="1:13" ht="20.100000000000001" customHeight="1" x14ac:dyDescent="0.25">
      <c r="A222" s="109">
        <v>290</v>
      </c>
      <c r="B222" s="110">
        <v>14.1</v>
      </c>
      <c r="C222" s="111">
        <f t="shared" si="17"/>
        <v>70.921985815602838</v>
      </c>
      <c r="D222" s="112">
        <v>1000</v>
      </c>
      <c r="E222" s="64" t="s">
        <v>18</v>
      </c>
      <c r="F222" s="77" t="s">
        <v>29</v>
      </c>
      <c r="G222" s="68"/>
      <c r="H222" s="109">
        <v>117</v>
      </c>
      <c r="I222" s="110">
        <v>13.7</v>
      </c>
      <c r="J222" s="111">
        <f t="shared" si="18"/>
        <v>51.094890510948908</v>
      </c>
      <c r="K222" s="112">
        <v>700</v>
      </c>
      <c r="L222" s="44" t="s">
        <v>18</v>
      </c>
      <c r="M222" s="77" t="s">
        <v>4</v>
      </c>
    </row>
    <row r="223" spans="1:13" ht="20.100000000000001" customHeight="1" x14ac:dyDescent="0.25">
      <c r="A223" s="109">
        <v>291</v>
      </c>
      <c r="B223" s="110">
        <v>14.1</v>
      </c>
      <c r="C223" s="111">
        <f t="shared" si="17"/>
        <v>70.921985815602838</v>
      </c>
      <c r="D223" s="112">
        <v>1000</v>
      </c>
      <c r="E223" s="64" t="s">
        <v>18</v>
      </c>
      <c r="F223" s="77" t="s">
        <v>29</v>
      </c>
      <c r="G223" s="68"/>
      <c r="H223" s="109">
        <v>118</v>
      </c>
      <c r="I223" s="132">
        <v>13.8</v>
      </c>
      <c r="J223" s="133">
        <f t="shared" si="18"/>
        <v>50.724637681159415</v>
      </c>
      <c r="K223" s="134">
        <v>700</v>
      </c>
      <c r="L223" s="48" t="s">
        <v>18</v>
      </c>
      <c r="M223" s="79" t="s">
        <v>4</v>
      </c>
    </row>
    <row r="224" spans="1:13" ht="20.100000000000001" customHeight="1" x14ac:dyDescent="0.25">
      <c r="A224" s="109">
        <v>292</v>
      </c>
      <c r="B224" s="110">
        <v>14.8</v>
      </c>
      <c r="C224" s="111">
        <f t="shared" si="17"/>
        <v>67.567567567567565</v>
      </c>
      <c r="D224" s="112">
        <v>1000</v>
      </c>
      <c r="E224" s="64" t="s">
        <v>18</v>
      </c>
      <c r="F224" s="77" t="s">
        <v>29</v>
      </c>
      <c r="G224" s="68"/>
      <c r="H224" s="113">
        <v>245</v>
      </c>
      <c r="I224" s="110">
        <v>13.6</v>
      </c>
      <c r="J224" s="129">
        <f t="shared" ref="J224:J232" si="19">K224/I224</f>
        <v>51.470588235294116</v>
      </c>
      <c r="K224" s="130">
        <v>700</v>
      </c>
      <c r="L224" s="44" t="s">
        <v>18</v>
      </c>
      <c r="M224" s="77" t="s">
        <v>4</v>
      </c>
    </row>
    <row r="225" spans="1:13" ht="20.100000000000001" customHeight="1" x14ac:dyDescent="0.25">
      <c r="A225" s="109">
        <v>293</v>
      </c>
      <c r="B225" s="110">
        <v>14.3</v>
      </c>
      <c r="C225" s="111">
        <f t="shared" si="17"/>
        <v>69.930069930069934</v>
      </c>
      <c r="D225" s="112">
        <v>1000</v>
      </c>
      <c r="E225" s="64" t="s">
        <v>18</v>
      </c>
      <c r="F225" s="77" t="s">
        <v>29</v>
      </c>
      <c r="G225" s="68"/>
      <c r="H225" s="281">
        <v>246</v>
      </c>
      <c r="I225" s="110">
        <v>14.2</v>
      </c>
      <c r="J225" s="129">
        <f t="shared" si="19"/>
        <v>52.816901408450704</v>
      </c>
      <c r="K225" s="130">
        <v>750</v>
      </c>
      <c r="L225" s="44" t="s">
        <v>18</v>
      </c>
      <c r="M225" s="77" t="s">
        <v>4</v>
      </c>
    </row>
    <row r="226" spans="1:13" ht="20.100000000000001" customHeight="1" x14ac:dyDescent="0.25">
      <c r="A226" s="109">
        <v>294</v>
      </c>
      <c r="B226" s="110">
        <v>14.3</v>
      </c>
      <c r="C226" s="111">
        <f>D226/B226</f>
        <v>69.930069930069934</v>
      </c>
      <c r="D226" s="112">
        <v>1000</v>
      </c>
      <c r="E226" s="64" t="s">
        <v>18</v>
      </c>
      <c r="F226" s="77" t="s">
        <v>29</v>
      </c>
      <c r="G226" s="68"/>
      <c r="H226" s="281">
        <v>247</v>
      </c>
      <c r="I226" s="110">
        <v>14.2</v>
      </c>
      <c r="J226" s="129">
        <f t="shared" si="19"/>
        <v>52.816901408450704</v>
      </c>
      <c r="K226" s="130">
        <v>750</v>
      </c>
      <c r="L226" s="44" t="s">
        <v>18</v>
      </c>
      <c r="M226" s="77" t="s">
        <v>4</v>
      </c>
    </row>
    <row r="227" spans="1:13" ht="20.100000000000001" customHeight="1" x14ac:dyDescent="0.25">
      <c r="A227" s="109">
        <v>295</v>
      </c>
      <c r="B227" s="110">
        <v>14.3</v>
      </c>
      <c r="C227" s="111">
        <f t="shared" si="17"/>
        <v>69.930069930069934</v>
      </c>
      <c r="D227" s="112">
        <v>1000</v>
      </c>
      <c r="E227" s="64" t="s">
        <v>18</v>
      </c>
      <c r="F227" s="77" t="s">
        <v>29</v>
      </c>
      <c r="G227" s="68"/>
      <c r="H227" s="281">
        <v>248</v>
      </c>
      <c r="I227" s="110">
        <v>14.2</v>
      </c>
      <c r="J227" s="129">
        <f t="shared" si="19"/>
        <v>52.816901408450704</v>
      </c>
      <c r="K227" s="130">
        <v>750</v>
      </c>
      <c r="L227" s="44" t="s">
        <v>18</v>
      </c>
      <c r="M227" s="77" t="s">
        <v>4</v>
      </c>
    </row>
    <row r="228" spans="1:13" ht="20.100000000000001" customHeight="1" x14ac:dyDescent="0.25">
      <c r="A228" s="109">
        <v>296</v>
      </c>
      <c r="B228" s="110">
        <v>14.3</v>
      </c>
      <c r="C228" s="111">
        <f t="shared" si="17"/>
        <v>69.930069930069934</v>
      </c>
      <c r="D228" s="112">
        <v>1000</v>
      </c>
      <c r="E228" s="64" t="s">
        <v>18</v>
      </c>
      <c r="F228" s="77" t="s">
        <v>29</v>
      </c>
      <c r="G228" s="68"/>
      <c r="H228" s="281">
        <v>249</v>
      </c>
      <c r="I228" s="110">
        <v>14.2</v>
      </c>
      <c r="J228" s="129">
        <f t="shared" si="19"/>
        <v>52.816901408450704</v>
      </c>
      <c r="K228" s="130">
        <v>750</v>
      </c>
      <c r="L228" s="44" t="s">
        <v>18</v>
      </c>
      <c r="M228" s="77" t="s">
        <v>4</v>
      </c>
    </row>
    <row r="229" spans="1:13" ht="20.100000000000001" customHeight="1" x14ac:dyDescent="0.25">
      <c r="A229" s="109">
        <v>297</v>
      </c>
      <c r="B229" s="110">
        <v>14.3</v>
      </c>
      <c r="C229" s="111">
        <f t="shared" si="17"/>
        <v>69.930069930069934</v>
      </c>
      <c r="D229" s="112">
        <v>1000</v>
      </c>
      <c r="E229" s="64" t="s">
        <v>18</v>
      </c>
      <c r="F229" s="77" t="s">
        <v>29</v>
      </c>
      <c r="G229" s="68"/>
      <c r="H229" s="113">
        <v>250</v>
      </c>
      <c r="I229" s="110">
        <v>14.2</v>
      </c>
      <c r="J229" s="129">
        <f t="shared" si="19"/>
        <v>52.816901408450704</v>
      </c>
      <c r="K229" s="130">
        <v>750</v>
      </c>
      <c r="L229" s="44" t="s">
        <v>18</v>
      </c>
      <c r="M229" s="77" t="s">
        <v>4</v>
      </c>
    </row>
    <row r="230" spans="1:13" ht="20.100000000000001" customHeight="1" x14ac:dyDescent="0.25">
      <c r="A230" s="109">
        <v>298</v>
      </c>
      <c r="B230" s="110">
        <v>14.3</v>
      </c>
      <c r="C230" s="111">
        <f t="shared" si="17"/>
        <v>69.930069930069934</v>
      </c>
      <c r="D230" s="112">
        <v>1000</v>
      </c>
      <c r="E230" s="64" t="s">
        <v>18</v>
      </c>
      <c r="F230" s="77" t="s">
        <v>29</v>
      </c>
      <c r="G230" s="68"/>
      <c r="H230" s="113">
        <v>251</v>
      </c>
      <c r="I230" s="110">
        <v>14.2</v>
      </c>
      <c r="J230" s="129">
        <f t="shared" si="19"/>
        <v>52.816901408450704</v>
      </c>
      <c r="K230" s="130">
        <v>750</v>
      </c>
      <c r="L230" s="44" t="s">
        <v>18</v>
      </c>
      <c r="M230" s="77" t="s">
        <v>4</v>
      </c>
    </row>
    <row r="231" spans="1:13" ht="20.100000000000001" customHeight="1" x14ac:dyDescent="0.25">
      <c r="A231" s="109">
        <v>299</v>
      </c>
      <c r="B231" s="110">
        <v>14.9</v>
      </c>
      <c r="C231" s="111">
        <f t="shared" si="17"/>
        <v>67.114093959731548</v>
      </c>
      <c r="D231" s="112">
        <v>1000</v>
      </c>
      <c r="E231" s="64" t="s">
        <v>18</v>
      </c>
      <c r="F231" s="77" t="s">
        <v>29</v>
      </c>
      <c r="G231" s="68"/>
      <c r="H231" s="113">
        <v>252</v>
      </c>
      <c r="I231" s="110">
        <v>14.2</v>
      </c>
      <c r="J231" s="129">
        <f t="shared" si="19"/>
        <v>52.816901408450704</v>
      </c>
      <c r="K231" s="130">
        <v>750</v>
      </c>
      <c r="L231" s="44" t="s">
        <v>18</v>
      </c>
      <c r="M231" s="77" t="s">
        <v>4</v>
      </c>
    </row>
    <row r="232" spans="1:13" ht="20.100000000000001" customHeight="1" thickBot="1" x14ac:dyDescent="0.3">
      <c r="A232" s="109">
        <v>340</v>
      </c>
      <c r="B232" s="110">
        <v>14.3</v>
      </c>
      <c r="C232" s="111">
        <f t="shared" ref="C232:C243" si="20">D232/B232</f>
        <v>69.930069930069934</v>
      </c>
      <c r="D232" s="112">
        <v>1000</v>
      </c>
      <c r="E232" s="64" t="s">
        <v>18</v>
      </c>
      <c r="F232" s="77" t="s">
        <v>29</v>
      </c>
      <c r="G232" s="68"/>
      <c r="H232" s="139">
        <v>253</v>
      </c>
      <c r="I232" s="136">
        <v>14.8</v>
      </c>
      <c r="J232" s="140">
        <f t="shared" si="19"/>
        <v>50.67567567567567</v>
      </c>
      <c r="K232" s="141">
        <v>750</v>
      </c>
      <c r="L232" s="84" t="s">
        <v>18</v>
      </c>
      <c r="M232" s="85" t="s">
        <v>4</v>
      </c>
    </row>
    <row r="233" spans="1:13" ht="20.100000000000001" customHeight="1" x14ac:dyDescent="0.25">
      <c r="A233" s="109">
        <v>341</v>
      </c>
      <c r="B233" s="110">
        <v>14.3</v>
      </c>
      <c r="C233" s="111">
        <f t="shared" si="20"/>
        <v>69.930069930069934</v>
      </c>
      <c r="D233" s="112">
        <v>1000</v>
      </c>
      <c r="E233" s="64" t="s">
        <v>18</v>
      </c>
      <c r="F233" s="77" t="s">
        <v>29</v>
      </c>
      <c r="G233" s="67"/>
      <c r="K233" s="116"/>
    </row>
    <row r="234" spans="1:13" ht="20.100000000000001" customHeight="1" x14ac:dyDescent="0.25">
      <c r="A234" s="109">
        <v>342</v>
      </c>
      <c r="B234" s="110">
        <v>14.3</v>
      </c>
      <c r="C234" s="111">
        <f t="shared" si="20"/>
        <v>69.930069930069934</v>
      </c>
      <c r="D234" s="112">
        <v>1000</v>
      </c>
      <c r="E234" s="64" t="s">
        <v>18</v>
      </c>
      <c r="F234" s="77" t="s">
        <v>29</v>
      </c>
      <c r="G234" s="67"/>
    </row>
    <row r="235" spans="1:13" ht="20.100000000000001" customHeight="1" x14ac:dyDescent="0.25">
      <c r="A235" s="109">
        <v>343</v>
      </c>
      <c r="B235" s="110">
        <v>14.3</v>
      </c>
      <c r="C235" s="111">
        <f t="shared" si="20"/>
        <v>69.930069930069934</v>
      </c>
      <c r="D235" s="112">
        <v>1000</v>
      </c>
      <c r="E235" s="64" t="s">
        <v>18</v>
      </c>
      <c r="F235" s="77" t="s">
        <v>29</v>
      </c>
      <c r="G235" s="67"/>
    </row>
    <row r="236" spans="1:13" ht="20.100000000000001" customHeight="1" x14ac:dyDescent="0.25">
      <c r="A236" s="109">
        <v>390</v>
      </c>
      <c r="B236" s="110">
        <v>14.3</v>
      </c>
      <c r="C236" s="111">
        <f t="shared" si="20"/>
        <v>69.930069930069934</v>
      </c>
      <c r="D236" s="112">
        <v>1000</v>
      </c>
      <c r="E236" s="65" t="s">
        <v>18</v>
      </c>
      <c r="F236" s="77" t="s">
        <v>4</v>
      </c>
      <c r="G236" s="67"/>
    </row>
    <row r="237" spans="1:13" ht="20.100000000000001" customHeight="1" x14ac:dyDescent="0.25">
      <c r="A237" s="109">
        <v>391</v>
      </c>
      <c r="B237" s="110">
        <v>14.3</v>
      </c>
      <c r="C237" s="111">
        <f t="shared" si="20"/>
        <v>69.930069930069934</v>
      </c>
      <c r="D237" s="112">
        <v>1000</v>
      </c>
      <c r="E237" s="65" t="s">
        <v>18</v>
      </c>
      <c r="F237" s="77" t="s">
        <v>4</v>
      </c>
      <c r="G237" s="67"/>
    </row>
    <row r="238" spans="1:13" ht="20.100000000000001" customHeight="1" x14ac:dyDescent="0.25">
      <c r="A238" s="109">
        <v>392</v>
      </c>
      <c r="B238" s="110">
        <v>14.3</v>
      </c>
      <c r="C238" s="111">
        <f t="shared" si="20"/>
        <v>69.930069930069934</v>
      </c>
      <c r="D238" s="112">
        <v>1000</v>
      </c>
      <c r="E238" s="65" t="s">
        <v>18</v>
      </c>
      <c r="F238" s="77" t="s">
        <v>4</v>
      </c>
      <c r="G238" s="67"/>
    </row>
    <row r="239" spans="1:13" ht="20.100000000000001" customHeight="1" x14ac:dyDescent="0.25">
      <c r="A239" s="109">
        <v>393</v>
      </c>
      <c r="B239" s="110">
        <v>14.3</v>
      </c>
      <c r="C239" s="111">
        <f t="shared" si="20"/>
        <v>69.930069930069934</v>
      </c>
      <c r="D239" s="112">
        <v>1000</v>
      </c>
      <c r="E239" s="65" t="s">
        <v>18</v>
      </c>
      <c r="F239" s="77" t="s">
        <v>4</v>
      </c>
      <c r="G239" s="67"/>
    </row>
    <row r="240" spans="1:13" ht="20.100000000000001" customHeight="1" x14ac:dyDescent="0.25">
      <c r="A240" s="109">
        <v>394</v>
      </c>
      <c r="B240" s="110">
        <v>14.3</v>
      </c>
      <c r="C240" s="111">
        <f t="shared" si="20"/>
        <v>69.930069930069934</v>
      </c>
      <c r="D240" s="112">
        <v>1000</v>
      </c>
      <c r="E240" s="65" t="s">
        <v>18</v>
      </c>
      <c r="F240" s="77" t="s">
        <v>4</v>
      </c>
      <c r="G240" s="67"/>
    </row>
    <row r="241" spans="1:7" ht="20.100000000000001" customHeight="1" x14ac:dyDescent="0.25">
      <c r="A241" s="109">
        <v>395</v>
      </c>
      <c r="B241" s="110">
        <v>14.3</v>
      </c>
      <c r="C241" s="111">
        <f t="shared" si="20"/>
        <v>69.930069930069934</v>
      </c>
      <c r="D241" s="112">
        <v>1000</v>
      </c>
      <c r="E241" s="65" t="s">
        <v>18</v>
      </c>
      <c r="F241" s="77" t="s">
        <v>4</v>
      </c>
      <c r="G241" s="104"/>
    </row>
    <row r="242" spans="1:7" ht="20.100000000000001" customHeight="1" x14ac:dyDescent="0.25">
      <c r="A242" s="109">
        <v>396</v>
      </c>
      <c r="B242" s="110">
        <v>14.7</v>
      </c>
      <c r="C242" s="111">
        <f t="shared" si="20"/>
        <v>68.02721088435375</v>
      </c>
      <c r="D242" s="112">
        <v>1000</v>
      </c>
      <c r="E242" s="65" t="s">
        <v>18</v>
      </c>
      <c r="F242" s="77" t="s">
        <v>4</v>
      </c>
      <c r="G242" s="54"/>
    </row>
    <row r="243" spans="1:7" ht="20.100000000000001" customHeight="1" x14ac:dyDescent="0.25">
      <c r="A243" s="109">
        <v>397</v>
      </c>
      <c r="B243" s="110">
        <v>14.2</v>
      </c>
      <c r="C243" s="111">
        <f t="shared" si="20"/>
        <v>70.422535211267615</v>
      </c>
      <c r="D243" s="112">
        <v>1000</v>
      </c>
      <c r="E243" s="65" t="s">
        <v>18</v>
      </c>
      <c r="F243" s="77" t="s">
        <v>4</v>
      </c>
      <c r="G243" s="67"/>
    </row>
    <row r="244" spans="1:7" ht="20.100000000000001" customHeight="1" x14ac:dyDescent="0.25">
      <c r="A244" s="109">
        <v>398</v>
      </c>
      <c r="B244" s="110">
        <v>14.2</v>
      </c>
      <c r="C244" s="111">
        <f t="shared" ref="C244:C251" si="21">D244/B244</f>
        <v>70.422535211267615</v>
      </c>
      <c r="D244" s="112">
        <v>1000</v>
      </c>
      <c r="E244" s="65" t="s">
        <v>18</v>
      </c>
      <c r="F244" s="77" t="s">
        <v>4</v>
      </c>
      <c r="G244" s="67"/>
    </row>
    <row r="245" spans="1:7" ht="20.100000000000001" customHeight="1" x14ac:dyDescent="0.25">
      <c r="A245" s="109">
        <v>399</v>
      </c>
      <c r="B245" s="110">
        <v>14.2</v>
      </c>
      <c r="C245" s="111">
        <f t="shared" si="21"/>
        <v>70.422535211267615</v>
      </c>
      <c r="D245" s="112">
        <v>1000</v>
      </c>
      <c r="E245" s="65" t="s">
        <v>18</v>
      </c>
      <c r="F245" s="77" t="s">
        <v>4</v>
      </c>
      <c r="G245" s="67"/>
    </row>
    <row r="246" spans="1:7" ht="20.100000000000001" customHeight="1" x14ac:dyDescent="0.25">
      <c r="A246" s="109">
        <v>400</v>
      </c>
      <c r="B246" s="110">
        <v>14.2</v>
      </c>
      <c r="C246" s="111">
        <f t="shared" si="21"/>
        <v>70.422535211267615</v>
      </c>
      <c r="D246" s="112">
        <v>1000</v>
      </c>
      <c r="E246" s="65" t="s">
        <v>18</v>
      </c>
      <c r="F246" s="77" t="s">
        <v>4</v>
      </c>
      <c r="G246" s="67"/>
    </row>
    <row r="247" spans="1:7" ht="20.100000000000001" customHeight="1" x14ac:dyDescent="0.25">
      <c r="A247" s="109">
        <v>401</v>
      </c>
      <c r="B247" s="110">
        <v>14.2</v>
      </c>
      <c r="C247" s="111">
        <f t="shared" si="21"/>
        <v>70.422535211267615</v>
      </c>
      <c r="D247" s="112">
        <v>1000</v>
      </c>
      <c r="E247" s="65" t="s">
        <v>18</v>
      </c>
      <c r="F247" s="77" t="s">
        <v>4</v>
      </c>
      <c r="G247" s="67"/>
    </row>
    <row r="248" spans="1:7" ht="20.100000000000001" customHeight="1" x14ac:dyDescent="0.25">
      <c r="A248" s="109">
        <v>402</v>
      </c>
      <c r="B248" s="110">
        <v>14.2</v>
      </c>
      <c r="C248" s="111">
        <f t="shared" si="21"/>
        <v>70.422535211267615</v>
      </c>
      <c r="D248" s="112">
        <v>1000</v>
      </c>
      <c r="E248" s="65" t="s">
        <v>18</v>
      </c>
      <c r="F248" s="77" t="s">
        <v>4</v>
      </c>
      <c r="G248" s="67"/>
    </row>
    <row r="249" spans="1:7" ht="20.100000000000001" customHeight="1" x14ac:dyDescent="0.25">
      <c r="A249" s="109">
        <v>403</v>
      </c>
      <c r="B249" s="110">
        <v>13.8</v>
      </c>
      <c r="C249" s="111">
        <f t="shared" si="21"/>
        <v>68.840579710144922</v>
      </c>
      <c r="D249" s="112">
        <v>950</v>
      </c>
      <c r="E249" s="65" t="s">
        <v>18</v>
      </c>
      <c r="F249" s="77" t="s">
        <v>4</v>
      </c>
      <c r="G249" s="67"/>
    </row>
    <row r="250" spans="1:7" ht="20.100000000000001" customHeight="1" x14ac:dyDescent="0.25">
      <c r="A250" s="109">
        <v>440</v>
      </c>
      <c r="B250" s="110">
        <v>14.3</v>
      </c>
      <c r="C250" s="111">
        <f t="shared" si="21"/>
        <v>69.930069930069934</v>
      </c>
      <c r="D250" s="112">
        <v>1000</v>
      </c>
      <c r="E250" s="65" t="s">
        <v>18</v>
      </c>
      <c r="F250" s="77" t="s">
        <v>4</v>
      </c>
      <c r="G250" s="67"/>
    </row>
    <row r="251" spans="1:7" ht="20.100000000000001" customHeight="1" x14ac:dyDescent="0.25">
      <c r="A251" s="109">
        <v>441</v>
      </c>
      <c r="B251" s="110">
        <v>15.2</v>
      </c>
      <c r="C251" s="111">
        <f t="shared" si="21"/>
        <v>69.078947368421055</v>
      </c>
      <c r="D251" s="112">
        <v>1050</v>
      </c>
      <c r="E251" s="65" t="s">
        <v>18</v>
      </c>
      <c r="F251" s="77" t="s">
        <v>4</v>
      </c>
      <c r="G251" s="67"/>
    </row>
    <row r="252" spans="1:7" ht="20.100000000000001" customHeight="1" x14ac:dyDescent="0.25">
      <c r="A252" s="109">
        <v>473</v>
      </c>
      <c r="B252" s="110">
        <v>14.9</v>
      </c>
      <c r="C252" s="111">
        <f t="shared" ref="C252:C261" si="22">D252/B252</f>
        <v>67.114093959731548</v>
      </c>
      <c r="D252" s="112">
        <v>1000</v>
      </c>
      <c r="E252" s="44" t="s">
        <v>18</v>
      </c>
      <c r="F252" s="77" t="s">
        <v>4</v>
      </c>
      <c r="G252" s="67"/>
    </row>
    <row r="253" spans="1:7" ht="20.100000000000001" customHeight="1" x14ac:dyDescent="0.25">
      <c r="A253" s="109">
        <v>474</v>
      </c>
      <c r="B253" s="110">
        <v>14.2</v>
      </c>
      <c r="C253" s="111">
        <f t="shared" si="22"/>
        <v>70.422535211267615</v>
      </c>
      <c r="D253" s="112">
        <v>1000</v>
      </c>
      <c r="E253" s="44" t="s">
        <v>18</v>
      </c>
      <c r="F253" s="77" t="s">
        <v>4</v>
      </c>
      <c r="G253" s="67"/>
    </row>
    <row r="254" spans="1:7" ht="20.100000000000001" customHeight="1" x14ac:dyDescent="0.25">
      <c r="A254" s="109">
        <v>475</v>
      </c>
      <c r="B254" s="110">
        <v>14.7</v>
      </c>
      <c r="C254" s="111">
        <f t="shared" si="22"/>
        <v>78.231292517006807</v>
      </c>
      <c r="D254" s="112">
        <v>1150</v>
      </c>
      <c r="E254" s="44" t="s">
        <v>18</v>
      </c>
      <c r="F254" s="77" t="s">
        <v>4</v>
      </c>
      <c r="G254" s="67"/>
    </row>
    <row r="255" spans="1:7" ht="20.100000000000001" customHeight="1" x14ac:dyDescent="0.25">
      <c r="A255" s="109">
        <v>476</v>
      </c>
      <c r="B255" s="110">
        <v>14.2</v>
      </c>
      <c r="C255" s="111">
        <f t="shared" si="22"/>
        <v>70.422535211267615</v>
      </c>
      <c r="D255" s="112">
        <v>1000</v>
      </c>
      <c r="E255" s="44" t="s">
        <v>18</v>
      </c>
      <c r="F255" s="77" t="s">
        <v>4</v>
      </c>
      <c r="G255" s="68"/>
    </row>
    <row r="256" spans="1:7" ht="20.100000000000001" customHeight="1" x14ac:dyDescent="0.25">
      <c r="A256" s="109">
        <v>477</v>
      </c>
      <c r="B256" s="110">
        <v>14.2</v>
      </c>
      <c r="C256" s="111">
        <f t="shared" si="22"/>
        <v>70.422535211267615</v>
      </c>
      <c r="D256" s="112">
        <v>1000</v>
      </c>
      <c r="E256" s="44" t="s">
        <v>18</v>
      </c>
      <c r="F256" s="77" t="s">
        <v>4</v>
      </c>
      <c r="G256" s="68"/>
    </row>
    <row r="257" spans="1:13" ht="20.100000000000001" customHeight="1" x14ac:dyDescent="0.25">
      <c r="A257" s="109">
        <v>478</v>
      </c>
      <c r="B257" s="110">
        <v>14.2</v>
      </c>
      <c r="C257" s="111">
        <f t="shared" si="22"/>
        <v>70.422535211267615</v>
      </c>
      <c r="D257" s="112">
        <v>1000</v>
      </c>
      <c r="E257" s="44" t="s">
        <v>18</v>
      </c>
      <c r="F257" s="77" t="s">
        <v>4</v>
      </c>
      <c r="G257" s="68"/>
    </row>
    <row r="258" spans="1:13" ht="20.100000000000001" customHeight="1" x14ac:dyDescent="0.25">
      <c r="A258" s="109">
        <v>479</v>
      </c>
      <c r="B258" s="110">
        <v>14.2</v>
      </c>
      <c r="C258" s="111">
        <f t="shared" si="22"/>
        <v>70.422535211267615</v>
      </c>
      <c r="D258" s="112">
        <v>1000</v>
      </c>
      <c r="E258" s="44" t="s">
        <v>18</v>
      </c>
      <c r="F258" s="77" t="s">
        <v>4</v>
      </c>
      <c r="G258" s="68"/>
    </row>
    <row r="259" spans="1:13" ht="20.100000000000001" customHeight="1" x14ac:dyDescent="0.25">
      <c r="A259" s="109">
        <v>480</v>
      </c>
      <c r="B259" s="110">
        <v>14.2</v>
      </c>
      <c r="C259" s="111">
        <f t="shared" si="22"/>
        <v>70.422535211267615</v>
      </c>
      <c r="D259" s="112">
        <v>1000</v>
      </c>
      <c r="E259" s="44" t="s">
        <v>18</v>
      </c>
      <c r="F259" s="77" t="s">
        <v>4</v>
      </c>
      <c r="G259" s="68"/>
    </row>
    <row r="260" spans="1:13" ht="20.100000000000001" customHeight="1" x14ac:dyDescent="0.25">
      <c r="A260" s="109">
        <v>481</v>
      </c>
      <c r="B260" s="110">
        <v>14.2</v>
      </c>
      <c r="C260" s="111">
        <f t="shared" si="22"/>
        <v>70.422535211267615</v>
      </c>
      <c r="D260" s="112">
        <v>1000</v>
      </c>
      <c r="E260" s="44" t="s">
        <v>18</v>
      </c>
      <c r="F260" s="77" t="s">
        <v>4</v>
      </c>
      <c r="G260" s="68"/>
    </row>
    <row r="261" spans="1:13" ht="20.100000000000001" customHeight="1" x14ac:dyDescent="0.25">
      <c r="A261" s="109">
        <v>482</v>
      </c>
      <c r="B261" s="110">
        <v>13.8</v>
      </c>
      <c r="C261" s="111">
        <f t="shared" si="22"/>
        <v>68.840579710144922</v>
      </c>
      <c r="D261" s="112">
        <v>950</v>
      </c>
      <c r="E261" s="44" t="s">
        <v>18</v>
      </c>
      <c r="F261" s="77" t="s">
        <v>4</v>
      </c>
      <c r="G261" s="68"/>
    </row>
    <row r="262" spans="1:13" ht="15" customHeight="1" x14ac:dyDescent="0.25">
      <c r="G262" s="67"/>
    </row>
    <row r="263" spans="1:13" x14ac:dyDescent="0.25">
      <c r="G263" s="67"/>
    </row>
    <row r="264" spans="1:13" ht="21" x14ac:dyDescent="0.25">
      <c r="A264" s="382" t="s">
        <v>37</v>
      </c>
      <c r="B264" s="382"/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</row>
    <row r="265" spans="1:13" ht="15.75" thickBot="1" x14ac:dyDescent="0.3">
      <c r="G265" s="67"/>
    </row>
    <row r="266" spans="1:13" ht="21.75" thickBot="1" x14ac:dyDescent="0.3">
      <c r="A266" s="368" t="s">
        <v>26</v>
      </c>
      <c r="B266" s="369"/>
      <c r="C266" s="369"/>
      <c r="D266" s="369"/>
      <c r="E266" s="369"/>
      <c r="F266" s="455"/>
      <c r="G266" s="67"/>
      <c r="H266" s="368" t="s">
        <v>25</v>
      </c>
      <c r="I266" s="369"/>
      <c r="J266" s="369"/>
      <c r="K266" s="369"/>
      <c r="L266" s="369"/>
      <c r="M266" s="455"/>
    </row>
    <row r="267" spans="1:13" ht="39.950000000000003" customHeight="1" thickBot="1" x14ac:dyDescent="0.3">
      <c r="A267" s="20" t="s">
        <v>14</v>
      </c>
      <c r="B267" s="24" t="s">
        <v>15</v>
      </c>
      <c r="C267" s="25" t="s">
        <v>21</v>
      </c>
      <c r="D267" s="27" t="s">
        <v>51</v>
      </c>
      <c r="E267" s="29" t="s">
        <v>17</v>
      </c>
      <c r="F267" s="26" t="s">
        <v>19</v>
      </c>
      <c r="G267" s="67"/>
      <c r="H267" s="20" t="s">
        <v>14</v>
      </c>
      <c r="I267" s="24" t="s">
        <v>15</v>
      </c>
      <c r="J267" s="25" t="s">
        <v>21</v>
      </c>
      <c r="K267" s="27" t="s">
        <v>51</v>
      </c>
      <c r="L267" s="29" t="s">
        <v>17</v>
      </c>
      <c r="M267" s="26" t="s">
        <v>19</v>
      </c>
    </row>
    <row r="268" spans="1:13" ht="20.100000000000001" customHeight="1" x14ac:dyDescent="0.25">
      <c r="A268" s="142">
        <v>367</v>
      </c>
      <c r="B268" s="143">
        <v>15.9</v>
      </c>
      <c r="C268" s="377">
        <f>D268/(B268+B269)</f>
        <v>61.258278145695357</v>
      </c>
      <c r="D268" s="379">
        <v>1850</v>
      </c>
      <c r="E268" s="460" t="s">
        <v>22</v>
      </c>
      <c r="F268" s="458" t="s">
        <v>2</v>
      </c>
      <c r="G268" s="67"/>
      <c r="H268" s="142">
        <v>119</v>
      </c>
      <c r="I268" s="282">
        <v>16.7</v>
      </c>
      <c r="J268" s="377">
        <f>K268/(I268+I269)</f>
        <v>55.389221556886227</v>
      </c>
      <c r="K268" s="379">
        <v>1850</v>
      </c>
      <c r="L268" s="456" t="s">
        <v>22</v>
      </c>
      <c r="M268" s="458" t="s">
        <v>2</v>
      </c>
    </row>
    <row r="269" spans="1:13" ht="20.100000000000001" customHeight="1" thickBot="1" x14ac:dyDescent="0.3">
      <c r="A269" s="144">
        <v>371</v>
      </c>
      <c r="B269" s="136">
        <v>14.3</v>
      </c>
      <c r="C269" s="378"/>
      <c r="D269" s="380">
        <v>1850</v>
      </c>
      <c r="E269" s="461"/>
      <c r="F269" s="459"/>
      <c r="G269" s="68"/>
      <c r="H269" s="144">
        <v>123</v>
      </c>
      <c r="I269" s="283">
        <v>16.7</v>
      </c>
      <c r="J269" s="378"/>
      <c r="K269" s="380"/>
      <c r="L269" s="457"/>
      <c r="M269" s="459"/>
    </row>
    <row r="270" spans="1:13" ht="20.100000000000001" customHeight="1" x14ac:dyDescent="0.25">
      <c r="A270" s="142">
        <v>368</v>
      </c>
      <c r="B270" s="110">
        <v>15.4</v>
      </c>
      <c r="C270" s="377">
        <f>D270/(B270+B271)</f>
        <v>61.461794019933549</v>
      </c>
      <c r="D270" s="379">
        <v>1850</v>
      </c>
      <c r="E270" s="460" t="s">
        <v>22</v>
      </c>
      <c r="F270" s="458" t="s">
        <v>2</v>
      </c>
      <c r="G270" s="67"/>
      <c r="H270" s="142">
        <v>120</v>
      </c>
      <c r="I270" s="282">
        <v>17.399999999999999</v>
      </c>
      <c r="J270" s="377">
        <f>K270/(I270+I271)</f>
        <v>55.072463768115945</v>
      </c>
      <c r="K270" s="379">
        <v>1900</v>
      </c>
      <c r="L270" s="456" t="s">
        <v>22</v>
      </c>
      <c r="M270" s="458" t="s">
        <v>2</v>
      </c>
    </row>
    <row r="271" spans="1:13" ht="20.100000000000001" customHeight="1" thickBot="1" x14ac:dyDescent="0.3">
      <c r="A271" s="145">
        <v>372</v>
      </c>
      <c r="B271" s="132">
        <v>14.7</v>
      </c>
      <c r="C271" s="462"/>
      <c r="D271" s="343">
        <v>1850</v>
      </c>
      <c r="E271" s="463"/>
      <c r="F271" s="464"/>
      <c r="G271" s="67"/>
      <c r="H271" s="144">
        <v>124</v>
      </c>
      <c r="I271" s="283">
        <v>17.100000000000001</v>
      </c>
      <c r="J271" s="378"/>
      <c r="K271" s="380"/>
      <c r="L271" s="457"/>
      <c r="M271" s="459"/>
    </row>
    <row r="272" spans="1:13" ht="20.100000000000001" customHeight="1" x14ac:dyDescent="0.25">
      <c r="A272" s="142">
        <v>369</v>
      </c>
      <c r="B272" s="143">
        <v>16.899999999999999</v>
      </c>
      <c r="C272" s="377">
        <f>D272/(B272+B273)</f>
        <v>62.700964630225087</v>
      </c>
      <c r="D272" s="379">
        <v>1950</v>
      </c>
      <c r="E272" s="460" t="s">
        <v>22</v>
      </c>
      <c r="F272" s="458" t="s">
        <v>2</v>
      </c>
      <c r="G272" s="67"/>
      <c r="H272" s="142">
        <v>121</v>
      </c>
      <c r="I272" s="282">
        <v>16.7</v>
      </c>
      <c r="J272" s="377">
        <f>K272/(I272+I273)</f>
        <v>55.722891566265055</v>
      </c>
      <c r="K272" s="379">
        <v>1850</v>
      </c>
      <c r="L272" s="456" t="s">
        <v>22</v>
      </c>
      <c r="M272" s="458" t="s">
        <v>2</v>
      </c>
    </row>
    <row r="273" spans="1:13" ht="20.100000000000001" customHeight="1" thickBot="1" x14ac:dyDescent="0.3">
      <c r="A273" s="145">
        <v>373</v>
      </c>
      <c r="B273" s="136">
        <v>14.2</v>
      </c>
      <c r="C273" s="378"/>
      <c r="D273" s="380">
        <v>1950</v>
      </c>
      <c r="E273" s="461"/>
      <c r="F273" s="459"/>
      <c r="G273" s="67"/>
      <c r="H273" s="144">
        <v>125</v>
      </c>
      <c r="I273" s="284">
        <v>16.5</v>
      </c>
      <c r="J273" s="378"/>
      <c r="K273" s="380"/>
      <c r="L273" s="457"/>
      <c r="M273" s="459"/>
    </row>
    <row r="274" spans="1:13" ht="20.100000000000001" customHeight="1" x14ac:dyDescent="0.25">
      <c r="A274" s="142">
        <v>370</v>
      </c>
      <c r="B274" s="143">
        <v>16.899999999999999</v>
      </c>
      <c r="C274" s="377">
        <f>D274/(B274+B275)</f>
        <v>62.5</v>
      </c>
      <c r="D274" s="379">
        <v>2000</v>
      </c>
      <c r="E274" s="460" t="s">
        <v>22</v>
      </c>
      <c r="F274" s="458" t="s">
        <v>2</v>
      </c>
      <c r="G274" s="68"/>
      <c r="H274" s="142">
        <v>122</v>
      </c>
      <c r="I274" s="282">
        <v>18</v>
      </c>
      <c r="J274" s="377">
        <f>K274/(I274+I275)</f>
        <v>54.929577464788736</v>
      </c>
      <c r="K274" s="379">
        <v>1950</v>
      </c>
      <c r="L274" s="456" t="s">
        <v>22</v>
      </c>
      <c r="M274" s="458" t="s">
        <v>2</v>
      </c>
    </row>
    <row r="275" spans="1:13" ht="20.100000000000001" customHeight="1" thickBot="1" x14ac:dyDescent="0.3">
      <c r="A275" s="144">
        <v>374</v>
      </c>
      <c r="B275" s="136">
        <v>15.1</v>
      </c>
      <c r="C275" s="378"/>
      <c r="D275" s="380"/>
      <c r="E275" s="461"/>
      <c r="F275" s="459"/>
      <c r="G275" s="68"/>
      <c r="H275" s="144">
        <v>126</v>
      </c>
      <c r="I275" s="283">
        <v>17.5</v>
      </c>
      <c r="J275" s="378"/>
      <c r="K275" s="380"/>
      <c r="L275" s="457"/>
      <c r="M275" s="459"/>
    </row>
    <row r="276" spans="1:13" ht="20.100000000000001" customHeight="1" x14ac:dyDescent="0.25">
      <c r="A276" s="142">
        <v>378</v>
      </c>
      <c r="B276" s="143">
        <v>16.7</v>
      </c>
      <c r="C276" s="377">
        <f>D276/(B276+B277)</f>
        <v>61.74698795180722</v>
      </c>
      <c r="D276" s="379">
        <v>2050</v>
      </c>
      <c r="E276" s="460" t="s">
        <v>22</v>
      </c>
      <c r="F276" s="458" t="s">
        <v>2</v>
      </c>
      <c r="G276" s="68"/>
      <c r="H276" s="142">
        <v>130</v>
      </c>
      <c r="I276" s="282">
        <v>16.7</v>
      </c>
      <c r="J276" s="377">
        <f t="shared" ref="J276" si="23">K276/(I276+I277)</f>
        <v>55.722891566265055</v>
      </c>
      <c r="K276" s="379">
        <v>1850</v>
      </c>
      <c r="L276" s="456" t="s">
        <v>22</v>
      </c>
      <c r="M276" s="458" t="s">
        <v>2</v>
      </c>
    </row>
    <row r="277" spans="1:13" ht="20.100000000000001" customHeight="1" thickBot="1" x14ac:dyDescent="0.3">
      <c r="A277" s="144">
        <v>379</v>
      </c>
      <c r="B277" s="136">
        <v>16.5</v>
      </c>
      <c r="C277" s="378"/>
      <c r="D277" s="380"/>
      <c r="E277" s="461"/>
      <c r="F277" s="459"/>
      <c r="G277" s="68"/>
      <c r="H277" s="144">
        <v>131</v>
      </c>
      <c r="I277" s="283">
        <v>16.5</v>
      </c>
      <c r="J277" s="378"/>
      <c r="K277" s="380"/>
      <c r="L277" s="457"/>
      <c r="M277" s="459"/>
    </row>
    <row r="278" spans="1:13" ht="20.100000000000001" customHeight="1" x14ac:dyDescent="0.25">
      <c r="A278" s="142">
        <v>380</v>
      </c>
      <c r="B278" s="143">
        <v>16.7</v>
      </c>
      <c r="C278" s="377">
        <f t="shared" ref="C278" si="24">D278/(B278+B279)</f>
        <v>61.74698795180722</v>
      </c>
      <c r="D278" s="379">
        <v>2050</v>
      </c>
      <c r="E278" s="460" t="s">
        <v>22</v>
      </c>
      <c r="F278" s="458" t="s">
        <v>2</v>
      </c>
      <c r="G278" s="68"/>
      <c r="H278" s="142">
        <v>132</v>
      </c>
      <c r="I278" s="282">
        <v>16.7</v>
      </c>
      <c r="J278" s="377">
        <f t="shared" ref="J278" si="25">K278/(I278+I279)</f>
        <v>55.722891566265055</v>
      </c>
      <c r="K278" s="379">
        <v>1850</v>
      </c>
      <c r="L278" s="456" t="s">
        <v>22</v>
      </c>
      <c r="M278" s="458" t="s">
        <v>2</v>
      </c>
    </row>
    <row r="279" spans="1:13" ht="20.100000000000001" customHeight="1" thickBot="1" x14ac:dyDescent="0.3">
      <c r="A279" s="144">
        <v>381</v>
      </c>
      <c r="B279" s="136">
        <v>16.5</v>
      </c>
      <c r="C279" s="378"/>
      <c r="D279" s="380"/>
      <c r="E279" s="461"/>
      <c r="F279" s="459"/>
      <c r="G279" s="68"/>
      <c r="H279" s="144">
        <v>133</v>
      </c>
      <c r="I279" s="283">
        <v>16.5</v>
      </c>
      <c r="J279" s="378"/>
      <c r="K279" s="380"/>
      <c r="L279" s="457"/>
      <c r="M279" s="459"/>
    </row>
    <row r="280" spans="1:13" ht="20.100000000000001" customHeight="1" x14ac:dyDescent="0.25">
      <c r="A280" s="142">
        <v>382</v>
      </c>
      <c r="B280" s="143">
        <v>16.7</v>
      </c>
      <c r="C280" s="377">
        <f t="shared" ref="C280" si="26">D280/(B280+B281)</f>
        <v>61.74698795180722</v>
      </c>
      <c r="D280" s="379">
        <v>2050</v>
      </c>
      <c r="E280" s="460" t="s">
        <v>22</v>
      </c>
      <c r="F280" s="458" t="s">
        <v>2</v>
      </c>
      <c r="G280" s="68"/>
      <c r="H280" s="142">
        <v>134</v>
      </c>
      <c r="I280" s="282">
        <v>16.7</v>
      </c>
      <c r="J280" s="377">
        <f t="shared" ref="J280" si="27">K280/(I280+I281)</f>
        <v>55.722891566265055</v>
      </c>
      <c r="K280" s="379">
        <v>1850</v>
      </c>
      <c r="L280" s="456" t="s">
        <v>22</v>
      </c>
      <c r="M280" s="458" t="s">
        <v>2</v>
      </c>
    </row>
    <row r="281" spans="1:13" ht="20.100000000000001" customHeight="1" thickBot="1" x14ac:dyDescent="0.3">
      <c r="A281" s="144">
        <v>383</v>
      </c>
      <c r="B281" s="136">
        <v>16.5</v>
      </c>
      <c r="C281" s="378"/>
      <c r="D281" s="380"/>
      <c r="E281" s="461"/>
      <c r="F281" s="459"/>
      <c r="G281" s="68"/>
      <c r="H281" s="144">
        <v>135</v>
      </c>
      <c r="I281" s="283">
        <v>16.5</v>
      </c>
      <c r="J281" s="378"/>
      <c r="K281" s="380"/>
      <c r="L281" s="457"/>
      <c r="M281" s="459"/>
    </row>
    <row r="282" spans="1:13" ht="20.100000000000001" customHeight="1" x14ac:dyDescent="0.25">
      <c r="A282" s="142">
        <v>384</v>
      </c>
      <c r="B282" s="143">
        <v>20.5</v>
      </c>
      <c r="C282" s="377">
        <f t="shared" ref="C282" si="28">D282/(B282+B283)</f>
        <v>58.968058968058962</v>
      </c>
      <c r="D282" s="379">
        <v>2400</v>
      </c>
      <c r="E282" s="460" t="s">
        <v>22</v>
      </c>
      <c r="F282" s="458" t="s">
        <v>2</v>
      </c>
      <c r="G282" s="68"/>
      <c r="H282" s="142">
        <v>136</v>
      </c>
      <c r="I282" s="282">
        <v>21.7</v>
      </c>
      <c r="J282" s="377">
        <f t="shared" ref="J282" si="29">K282/(I282+I283)</f>
        <v>53.613053613053616</v>
      </c>
      <c r="K282" s="379">
        <v>2300</v>
      </c>
      <c r="L282" s="456" t="s">
        <v>22</v>
      </c>
      <c r="M282" s="458" t="s">
        <v>2</v>
      </c>
    </row>
    <row r="283" spans="1:13" ht="20.100000000000001" customHeight="1" thickBot="1" x14ac:dyDescent="0.3">
      <c r="A283" s="144">
        <v>385</v>
      </c>
      <c r="B283" s="136">
        <v>20.2</v>
      </c>
      <c r="C283" s="378"/>
      <c r="D283" s="380"/>
      <c r="E283" s="461"/>
      <c r="F283" s="459"/>
      <c r="G283" s="68"/>
      <c r="H283" s="144">
        <v>137</v>
      </c>
      <c r="I283" s="283">
        <v>21.2</v>
      </c>
      <c r="J283" s="378"/>
      <c r="K283" s="380"/>
      <c r="L283" s="457"/>
      <c r="M283" s="459"/>
    </row>
    <row r="284" spans="1:13" ht="20.100000000000001" customHeight="1" x14ac:dyDescent="0.25">
      <c r="A284" s="142">
        <v>386</v>
      </c>
      <c r="B284" s="143">
        <v>18</v>
      </c>
      <c r="C284" s="377">
        <f t="shared" ref="C284" si="30">D284/(B284+B285)</f>
        <v>60.563380281690144</v>
      </c>
      <c r="D284" s="379">
        <v>2150</v>
      </c>
      <c r="E284" s="460" t="s">
        <v>22</v>
      </c>
      <c r="F284" s="458" t="s">
        <v>2</v>
      </c>
      <c r="G284" s="68"/>
      <c r="H284" s="142">
        <v>138</v>
      </c>
      <c r="I284" s="282">
        <v>16.7</v>
      </c>
      <c r="J284" s="377">
        <f t="shared" ref="J284" si="31">K284/(I284+I285)</f>
        <v>55.722891566265055</v>
      </c>
      <c r="K284" s="379">
        <v>1850</v>
      </c>
      <c r="L284" s="456" t="s">
        <v>22</v>
      </c>
      <c r="M284" s="458" t="s">
        <v>2</v>
      </c>
    </row>
    <row r="285" spans="1:13" ht="20.100000000000001" customHeight="1" thickBot="1" x14ac:dyDescent="0.3">
      <c r="A285" s="144">
        <v>387</v>
      </c>
      <c r="B285" s="136">
        <v>17.5</v>
      </c>
      <c r="C285" s="378"/>
      <c r="D285" s="380">
        <v>2150</v>
      </c>
      <c r="E285" s="461"/>
      <c r="F285" s="459"/>
      <c r="G285" s="68"/>
      <c r="H285" s="144">
        <v>139</v>
      </c>
      <c r="I285" s="283">
        <v>16.5</v>
      </c>
      <c r="J285" s="378"/>
      <c r="K285" s="380"/>
      <c r="L285" s="457"/>
      <c r="M285" s="459"/>
    </row>
    <row r="286" spans="1:13" ht="20.100000000000001" customHeight="1" x14ac:dyDescent="0.25">
      <c r="A286" s="142">
        <v>410</v>
      </c>
      <c r="B286" s="143">
        <v>15.5</v>
      </c>
      <c r="C286" s="377">
        <f t="shared" ref="C286:C312" si="32">D286/(B286+B287)</f>
        <v>56.402439024390247</v>
      </c>
      <c r="D286" s="379">
        <v>1850</v>
      </c>
      <c r="E286" s="460" t="s">
        <v>22</v>
      </c>
      <c r="F286" s="465" t="s">
        <v>20</v>
      </c>
      <c r="G286" s="68"/>
      <c r="H286" s="142">
        <v>140</v>
      </c>
      <c r="I286" s="282">
        <v>22.3</v>
      </c>
      <c r="J286" s="377">
        <f t="shared" ref="J286" si="33">K286/(I286+I287)</f>
        <v>54.02010050251257</v>
      </c>
      <c r="K286" s="379">
        <v>2150</v>
      </c>
      <c r="L286" s="456" t="s">
        <v>22</v>
      </c>
      <c r="M286" s="458" t="s">
        <v>2</v>
      </c>
    </row>
    <row r="287" spans="1:13" ht="20.100000000000001" customHeight="1" thickBot="1" x14ac:dyDescent="0.3">
      <c r="A287" s="144">
        <v>412</v>
      </c>
      <c r="B287" s="136">
        <v>17.3</v>
      </c>
      <c r="C287" s="378"/>
      <c r="D287" s="380">
        <v>1350</v>
      </c>
      <c r="E287" s="461"/>
      <c r="F287" s="466"/>
      <c r="G287" s="68"/>
      <c r="H287" s="144">
        <v>141</v>
      </c>
      <c r="I287" s="283">
        <v>17.5</v>
      </c>
      <c r="J287" s="378"/>
      <c r="K287" s="380"/>
      <c r="L287" s="457"/>
      <c r="M287" s="459"/>
    </row>
    <row r="288" spans="1:13" ht="20.100000000000001" customHeight="1" x14ac:dyDescent="0.25">
      <c r="A288" s="142">
        <v>411</v>
      </c>
      <c r="B288" s="143">
        <v>17.399999999999999</v>
      </c>
      <c r="C288" s="377">
        <f t="shared" si="32"/>
        <v>57.471264367816097</v>
      </c>
      <c r="D288" s="379">
        <v>2000</v>
      </c>
      <c r="E288" s="460" t="s">
        <v>22</v>
      </c>
      <c r="F288" s="465" t="s">
        <v>20</v>
      </c>
      <c r="G288" s="68"/>
      <c r="H288" s="142">
        <v>174</v>
      </c>
      <c r="I288" s="282">
        <v>14.3</v>
      </c>
      <c r="J288" s="377">
        <f t="shared" ref="J288" si="34">K288/(I288+I289)</f>
        <v>55.94405594405594</v>
      </c>
      <c r="K288" s="379">
        <v>1600</v>
      </c>
      <c r="L288" s="460" t="s">
        <v>22</v>
      </c>
      <c r="M288" s="458" t="s">
        <v>2</v>
      </c>
    </row>
    <row r="289" spans="1:13" ht="20.100000000000001" customHeight="1" thickBot="1" x14ac:dyDescent="0.3">
      <c r="A289" s="144">
        <v>413</v>
      </c>
      <c r="B289" s="146">
        <v>17.399999999999999</v>
      </c>
      <c r="C289" s="378"/>
      <c r="D289" s="380">
        <v>1350</v>
      </c>
      <c r="E289" s="461"/>
      <c r="F289" s="466"/>
      <c r="G289" s="68"/>
      <c r="H289" s="144">
        <v>175</v>
      </c>
      <c r="I289" s="283">
        <v>14.3</v>
      </c>
      <c r="J289" s="378"/>
      <c r="K289" s="380"/>
      <c r="L289" s="461"/>
      <c r="M289" s="459"/>
    </row>
    <row r="290" spans="1:13" ht="20.100000000000001" customHeight="1" x14ac:dyDescent="0.25">
      <c r="A290" s="142">
        <v>414</v>
      </c>
      <c r="B290" s="143">
        <v>14.3</v>
      </c>
      <c r="C290" s="377">
        <f t="shared" si="32"/>
        <v>57.692307692307686</v>
      </c>
      <c r="D290" s="379">
        <v>1650</v>
      </c>
      <c r="E290" s="460" t="s">
        <v>22</v>
      </c>
      <c r="F290" s="465" t="s">
        <v>20</v>
      </c>
      <c r="G290" s="67"/>
      <c r="H290" s="142">
        <v>176</v>
      </c>
      <c r="I290" s="282">
        <v>14.6</v>
      </c>
      <c r="J290" s="377">
        <f t="shared" ref="J290" si="35">K290/(I290+I291)</f>
        <v>56.122448979591837</v>
      </c>
      <c r="K290" s="379">
        <v>1650</v>
      </c>
      <c r="L290" s="460" t="s">
        <v>22</v>
      </c>
      <c r="M290" s="458" t="s">
        <v>2</v>
      </c>
    </row>
    <row r="291" spans="1:13" ht="20.100000000000001" customHeight="1" thickBot="1" x14ac:dyDescent="0.3">
      <c r="A291" s="144">
        <v>415</v>
      </c>
      <c r="B291" s="136">
        <v>14.3</v>
      </c>
      <c r="C291" s="378"/>
      <c r="D291" s="380">
        <v>1350</v>
      </c>
      <c r="E291" s="461"/>
      <c r="F291" s="466"/>
      <c r="G291" s="67"/>
      <c r="H291" s="144">
        <v>177</v>
      </c>
      <c r="I291" s="283">
        <v>14.8</v>
      </c>
      <c r="J291" s="378"/>
      <c r="K291" s="380"/>
      <c r="L291" s="461"/>
      <c r="M291" s="459"/>
    </row>
    <row r="292" spans="1:13" ht="20.100000000000001" customHeight="1" x14ac:dyDescent="0.25">
      <c r="A292" s="142">
        <v>416</v>
      </c>
      <c r="B292" s="143">
        <v>14.6</v>
      </c>
      <c r="C292" s="377">
        <f t="shared" si="32"/>
        <v>45.91836734693878</v>
      </c>
      <c r="D292" s="379">
        <v>1350</v>
      </c>
      <c r="E292" s="460" t="s">
        <v>22</v>
      </c>
      <c r="F292" s="465" t="s">
        <v>20</v>
      </c>
      <c r="G292" s="67"/>
      <c r="H292" s="142">
        <v>178</v>
      </c>
      <c r="I292" s="282">
        <v>14.1</v>
      </c>
      <c r="J292" s="377">
        <f t="shared" ref="J292" si="36">K292/(I292+I293)</f>
        <v>56.338028169014088</v>
      </c>
      <c r="K292" s="379">
        <v>1600</v>
      </c>
      <c r="L292" s="460" t="s">
        <v>22</v>
      </c>
      <c r="M292" s="458" t="s">
        <v>2</v>
      </c>
    </row>
    <row r="293" spans="1:13" ht="20.100000000000001" customHeight="1" thickBot="1" x14ac:dyDescent="0.3">
      <c r="A293" s="144">
        <v>417</v>
      </c>
      <c r="B293" s="136">
        <v>14.8</v>
      </c>
      <c r="C293" s="378"/>
      <c r="D293" s="380">
        <v>1350</v>
      </c>
      <c r="E293" s="461"/>
      <c r="F293" s="466"/>
      <c r="G293" s="67"/>
      <c r="H293" s="144">
        <v>179</v>
      </c>
      <c r="I293" s="283">
        <v>14.3</v>
      </c>
      <c r="J293" s="378"/>
      <c r="K293" s="380"/>
      <c r="L293" s="461"/>
      <c r="M293" s="459"/>
    </row>
    <row r="294" spans="1:13" ht="20.100000000000001" customHeight="1" x14ac:dyDescent="0.25">
      <c r="A294" s="142">
        <v>418</v>
      </c>
      <c r="B294" s="143">
        <v>14.1</v>
      </c>
      <c r="C294" s="377">
        <f t="shared" si="32"/>
        <v>58.098591549295776</v>
      </c>
      <c r="D294" s="379">
        <v>1650</v>
      </c>
      <c r="E294" s="460" t="s">
        <v>22</v>
      </c>
      <c r="F294" s="465" t="s">
        <v>20</v>
      </c>
      <c r="G294" s="67"/>
      <c r="H294" s="142">
        <v>180</v>
      </c>
      <c r="I294" s="282">
        <v>14.1</v>
      </c>
      <c r="J294" s="377">
        <f t="shared" ref="J294" si="37">K294/(I294+I295)</f>
        <v>56.338028169014088</v>
      </c>
      <c r="K294" s="379">
        <v>1600</v>
      </c>
      <c r="L294" s="460" t="s">
        <v>22</v>
      </c>
      <c r="M294" s="458" t="s">
        <v>2</v>
      </c>
    </row>
    <row r="295" spans="1:13" ht="20.100000000000001" customHeight="1" thickBot="1" x14ac:dyDescent="0.3">
      <c r="A295" s="144">
        <v>419</v>
      </c>
      <c r="B295" s="136">
        <v>14.3</v>
      </c>
      <c r="C295" s="378"/>
      <c r="D295" s="380">
        <v>1350</v>
      </c>
      <c r="E295" s="461"/>
      <c r="F295" s="466"/>
      <c r="G295" s="67"/>
      <c r="H295" s="144">
        <v>181</v>
      </c>
      <c r="I295" s="283">
        <v>14.3</v>
      </c>
      <c r="J295" s="378"/>
      <c r="K295" s="380"/>
      <c r="L295" s="461"/>
      <c r="M295" s="459"/>
    </row>
    <row r="296" spans="1:13" ht="20.100000000000001" customHeight="1" x14ac:dyDescent="0.25">
      <c r="A296" s="142">
        <v>420</v>
      </c>
      <c r="B296" s="143">
        <v>14.1</v>
      </c>
      <c r="C296" s="377">
        <f t="shared" si="32"/>
        <v>58.098591549295776</v>
      </c>
      <c r="D296" s="379">
        <v>1650</v>
      </c>
      <c r="E296" s="460" t="s">
        <v>22</v>
      </c>
      <c r="F296" s="465" t="s">
        <v>20</v>
      </c>
      <c r="G296" s="67"/>
      <c r="H296" s="142">
        <v>182</v>
      </c>
      <c r="I296" s="282">
        <v>17.3</v>
      </c>
      <c r="J296" s="377">
        <f t="shared" ref="J296" si="38">K296/(I296+I297)</f>
        <v>54.597701149425291</v>
      </c>
      <c r="K296" s="379">
        <v>1900</v>
      </c>
      <c r="L296" s="460" t="s">
        <v>22</v>
      </c>
      <c r="M296" s="458" t="s">
        <v>2</v>
      </c>
    </row>
    <row r="297" spans="1:13" ht="20.100000000000001" customHeight="1" thickBot="1" x14ac:dyDescent="0.3">
      <c r="A297" s="144">
        <v>421</v>
      </c>
      <c r="B297" s="136">
        <v>14.3</v>
      </c>
      <c r="C297" s="378"/>
      <c r="D297" s="380">
        <v>1350</v>
      </c>
      <c r="E297" s="461"/>
      <c r="F297" s="466"/>
      <c r="G297" s="67"/>
      <c r="H297" s="144">
        <v>183</v>
      </c>
      <c r="I297" s="283">
        <v>17.5</v>
      </c>
      <c r="J297" s="378"/>
      <c r="K297" s="380"/>
      <c r="L297" s="461"/>
      <c r="M297" s="459"/>
    </row>
    <row r="298" spans="1:13" ht="20.100000000000001" customHeight="1" x14ac:dyDescent="0.25">
      <c r="A298" s="142">
        <v>422</v>
      </c>
      <c r="B298" s="143">
        <v>16.7</v>
      </c>
      <c r="C298" s="377">
        <f t="shared" si="32"/>
        <v>58.035714285714299</v>
      </c>
      <c r="D298" s="379">
        <v>1950</v>
      </c>
      <c r="E298" s="460" t="s">
        <v>22</v>
      </c>
      <c r="F298" s="465" t="s">
        <v>20</v>
      </c>
      <c r="G298" s="67"/>
      <c r="H298" s="142">
        <v>184</v>
      </c>
      <c r="I298" s="282">
        <v>17.3</v>
      </c>
      <c r="J298" s="377">
        <f t="shared" ref="J298" si="39">K298/(I298+I299)</f>
        <v>54.597701149425291</v>
      </c>
      <c r="K298" s="379">
        <v>1900</v>
      </c>
      <c r="L298" s="460" t="s">
        <v>22</v>
      </c>
      <c r="M298" s="458" t="s">
        <v>2</v>
      </c>
    </row>
    <row r="299" spans="1:13" ht="20.100000000000001" customHeight="1" thickBot="1" x14ac:dyDescent="0.3">
      <c r="A299" s="144">
        <v>423</v>
      </c>
      <c r="B299" s="136">
        <v>16.899999999999999</v>
      </c>
      <c r="C299" s="378"/>
      <c r="D299" s="380">
        <v>1350</v>
      </c>
      <c r="E299" s="461"/>
      <c r="F299" s="466"/>
      <c r="G299" s="67"/>
      <c r="H299" s="144">
        <v>185</v>
      </c>
      <c r="I299" s="283">
        <v>17.5</v>
      </c>
      <c r="J299" s="378"/>
      <c r="K299" s="380"/>
      <c r="L299" s="461"/>
      <c r="M299" s="459"/>
    </row>
    <row r="300" spans="1:13" ht="20.100000000000001" customHeight="1" x14ac:dyDescent="0.25">
      <c r="A300" s="142">
        <v>424</v>
      </c>
      <c r="B300" s="143">
        <v>17</v>
      </c>
      <c r="C300" s="377">
        <f t="shared" si="32"/>
        <v>58.823529411764703</v>
      </c>
      <c r="D300" s="379">
        <v>2000</v>
      </c>
      <c r="E300" s="460" t="s">
        <v>22</v>
      </c>
      <c r="F300" s="465" t="s">
        <v>20</v>
      </c>
      <c r="G300" s="67"/>
      <c r="H300" s="142">
        <v>186</v>
      </c>
      <c r="I300" s="282">
        <v>14.1</v>
      </c>
      <c r="J300" s="377">
        <f t="shared" ref="J300" si="40">K300/(I300+I301)</f>
        <v>56.338028169014088</v>
      </c>
      <c r="K300" s="379">
        <v>1600</v>
      </c>
      <c r="L300" s="460" t="s">
        <v>22</v>
      </c>
      <c r="M300" s="458" t="s">
        <v>2</v>
      </c>
    </row>
    <row r="301" spans="1:13" ht="20.100000000000001" customHeight="1" thickBot="1" x14ac:dyDescent="0.3">
      <c r="A301" s="144">
        <v>425</v>
      </c>
      <c r="B301" s="136">
        <v>17</v>
      </c>
      <c r="C301" s="378"/>
      <c r="D301" s="380">
        <v>1350</v>
      </c>
      <c r="E301" s="461"/>
      <c r="F301" s="466"/>
      <c r="G301" s="67"/>
      <c r="H301" s="144">
        <v>187</v>
      </c>
      <c r="I301" s="283">
        <v>14.3</v>
      </c>
      <c r="J301" s="378"/>
      <c r="K301" s="380"/>
      <c r="L301" s="461"/>
      <c r="M301" s="459"/>
    </row>
    <row r="302" spans="1:13" ht="20.100000000000001" customHeight="1" x14ac:dyDescent="0.25">
      <c r="A302" s="142">
        <v>426</v>
      </c>
      <c r="B302" s="143">
        <v>14.9</v>
      </c>
      <c r="C302" s="377">
        <f t="shared" si="32"/>
        <v>57.947019867549663</v>
      </c>
      <c r="D302" s="379">
        <v>1750</v>
      </c>
      <c r="E302" s="460" t="s">
        <v>22</v>
      </c>
      <c r="F302" s="465" t="s">
        <v>20</v>
      </c>
      <c r="G302" s="67"/>
      <c r="H302" s="142">
        <v>188</v>
      </c>
      <c r="I302" s="282">
        <v>14.1</v>
      </c>
      <c r="J302" s="377">
        <f t="shared" ref="J302" si="41">K302/(I302+I303)</f>
        <v>56.338028169014088</v>
      </c>
      <c r="K302" s="379">
        <v>1600</v>
      </c>
      <c r="L302" s="460" t="s">
        <v>22</v>
      </c>
      <c r="M302" s="458" t="s">
        <v>2</v>
      </c>
    </row>
    <row r="303" spans="1:13" ht="20.100000000000001" customHeight="1" thickBot="1" x14ac:dyDescent="0.3">
      <c r="A303" s="144">
        <v>427</v>
      </c>
      <c r="B303" s="136">
        <v>15.3</v>
      </c>
      <c r="C303" s="378"/>
      <c r="D303" s="380">
        <v>1350</v>
      </c>
      <c r="E303" s="461"/>
      <c r="F303" s="466"/>
      <c r="G303" s="67"/>
      <c r="H303" s="144">
        <v>189</v>
      </c>
      <c r="I303" s="283">
        <v>14.3</v>
      </c>
      <c r="J303" s="378"/>
      <c r="K303" s="380"/>
      <c r="L303" s="461"/>
      <c r="M303" s="459"/>
    </row>
    <row r="304" spans="1:13" ht="20.100000000000001" customHeight="1" x14ac:dyDescent="0.25">
      <c r="A304" s="142">
        <v>428</v>
      </c>
      <c r="B304" s="143">
        <v>14.1</v>
      </c>
      <c r="C304" s="377">
        <f t="shared" si="32"/>
        <v>58.098591549295776</v>
      </c>
      <c r="D304" s="379">
        <v>1650</v>
      </c>
      <c r="E304" s="460" t="s">
        <v>22</v>
      </c>
      <c r="F304" s="465" t="s">
        <v>20</v>
      </c>
      <c r="G304" s="67"/>
      <c r="H304" s="142">
        <v>190</v>
      </c>
      <c r="I304" s="282">
        <v>14.1</v>
      </c>
      <c r="J304" s="377">
        <f t="shared" ref="J304" si="42">K304/(I304+I305)</f>
        <v>56.338028169014088</v>
      </c>
      <c r="K304" s="379">
        <v>1600</v>
      </c>
      <c r="L304" s="460" t="s">
        <v>22</v>
      </c>
      <c r="M304" s="458" t="s">
        <v>2</v>
      </c>
    </row>
    <row r="305" spans="1:13" ht="20.100000000000001" customHeight="1" thickBot="1" x14ac:dyDescent="0.3">
      <c r="A305" s="144">
        <v>429</v>
      </c>
      <c r="B305" s="136">
        <v>14.3</v>
      </c>
      <c r="C305" s="378"/>
      <c r="D305" s="380">
        <v>1350</v>
      </c>
      <c r="E305" s="461"/>
      <c r="F305" s="466"/>
      <c r="G305" s="104"/>
      <c r="H305" s="144">
        <v>191</v>
      </c>
      <c r="I305" s="283">
        <v>14.3</v>
      </c>
      <c r="J305" s="378"/>
      <c r="K305" s="380"/>
      <c r="L305" s="461"/>
      <c r="M305" s="459"/>
    </row>
    <row r="306" spans="1:13" ht="20.100000000000001" customHeight="1" x14ac:dyDescent="0.25">
      <c r="A306" s="142">
        <v>430</v>
      </c>
      <c r="B306" s="143">
        <v>14.1</v>
      </c>
      <c r="C306" s="377">
        <f t="shared" si="32"/>
        <v>58.098591549295776</v>
      </c>
      <c r="D306" s="379">
        <v>1650</v>
      </c>
      <c r="E306" s="460" t="s">
        <v>22</v>
      </c>
      <c r="F306" s="465" t="s">
        <v>20</v>
      </c>
      <c r="G306" s="54"/>
      <c r="H306" s="142">
        <v>192</v>
      </c>
      <c r="I306" s="282">
        <v>14.1</v>
      </c>
      <c r="J306" s="377">
        <f t="shared" ref="J306" si="43">K306/(I306+I307)</f>
        <v>56.537102473498237</v>
      </c>
      <c r="K306" s="379">
        <v>1600</v>
      </c>
      <c r="L306" s="460" t="s">
        <v>22</v>
      </c>
      <c r="M306" s="458" t="s">
        <v>2</v>
      </c>
    </row>
    <row r="307" spans="1:13" ht="20.100000000000001" customHeight="1" thickBot="1" x14ac:dyDescent="0.3">
      <c r="A307" s="144">
        <v>431</v>
      </c>
      <c r="B307" s="136">
        <v>14.3</v>
      </c>
      <c r="C307" s="378"/>
      <c r="D307" s="380">
        <v>1350</v>
      </c>
      <c r="E307" s="461"/>
      <c r="F307" s="466"/>
      <c r="G307" s="67"/>
      <c r="H307" s="144">
        <v>193</v>
      </c>
      <c r="I307" s="283">
        <v>14.2</v>
      </c>
      <c r="J307" s="378"/>
      <c r="K307" s="380"/>
      <c r="L307" s="461"/>
      <c r="M307" s="459"/>
    </row>
    <row r="308" spans="1:13" ht="20.100000000000001" customHeight="1" x14ac:dyDescent="0.25">
      <c r="A308" s="142">
        <v>432</v>
      </c>
      <c r="B308" s="143">
        <v>14.1</v>
      </c>
      <c r="C308" s="377">
        <f t="shared" si="32"/>
        <v>58.303886925795062</v>
      </c>
      <c r="D308" s="379">
        <v>1650</v>
      </c>
      <c r="E308" s="460" t="s">
        <v>22</v>
      </c>
      <c r="F308" s="465" t="s">
        <v>20</v>
      </c>
      <c r="G308" s="67"/>
      <c r="H308" s="142">
        <v>194</v>
      </c>
      <c r="I308" s="282">
        <v>18.100000000000001</v>
      </c>
      <c r="J308" s="377">
        <f t="shared" ref="J308" si="44">K308/(I308+I309)</f>
        <v>54.945054945054935</v>
      </c>
      <c r="K308" s="379">
        <v>2000</v>
      </c>
      <c r="L308" s="460" t="s">
        <v>22</v>
      </c>
      <c r="M308" s="458" t="s">
        <v>2</v>
      </c>
    </row>
    <row r="309" spans="1:13" ht="20.100000000000001" customHeight="1" thickBot="1" x14ac:dyDescent="0.3">
      <c r="A309" s="144">
        <v>433</v>
      </c>
      <c r="B309" s="136">
        <v>14.2</v>
      </c>
      <c r="C309" s="378"/>
      <c r="D309" s="380">
        <v>1350</v>
      </c>
      <c r="E309" s="461"/>
      <c r="F309" s="466"/>
      <c r="G309" s="67"/>
      <c r="H309" s="144">
        <v>195</v>
      </c>
      <c r="I309" s="283">
        <v>18.3</v>
      </c>
      <c r="J309" s="378"/>
      <c r="K309" s="380"/>
      <c r="L309" s="461"/>
      <c r="M309" s="459"/>
    </row>
    <row r="310" spans="1:13" ht="20.100000000000001" customHeight="1" x14ac:dyDescent="0.25">
      <c r="A310" s="142">
        <v>434</v>
      </c>
      <c r="B310" s="143">
        <v>18.100000000000001</v>
      </c>
      <c r="C310" s="377">
        <f t="shared" si="32"/>
        <v>57.692307692307686</v>
      </c>
      <c r="D310" s="379">
        <v>2100</v>
      </c>
      <c r="E310" s="460" t="s">
        <v>22</v>
      </c>
      <c r="F310" s="465" t="s">
        <v>20</v>
      </c>
      <c r="G310" s="67"/>
      <c r="H310" s="142">
        <v>196</v>
      </c>
      <c r="I310" s="282">
        <v>14.1</v>
      </c>
      <c r="J310" s="377">
        <f>K310/(I310+I311)</f>
        <v>55.932203389830505</v>
      </c>
      <c r="K310" s="379">
        <v>1650</v>
      </c>
      <c r="L310" s="460" t="s">
        <v>22</v>
      </c>
      <c r="M310" s="458" t="s">
        <v>2</v>
      </c>
    </row>
    <row r="311" spans="1:13" ht="20.100000000000001" customHeight="1" thickBot="1" x14ac:dyDescent="0.3">
      <c r="A311" s="144">
        <v>435</v>
      </c>
      <c r="B311" s="136">
        <v>18.3</v>
      </c>
      <c r="C311" s="378"/>
      <c r="D311" s="380">
        <v>1350</v>
      </c>
      <c r="E311" s="461"/>
      <c r="F311" s="466"/>
      <c r="G311" s="67"/>
      <c r="H311" s="144">
        <v>197</v>
      </c>
      <c r="I311" s="283">
        <v>15.4</v>
      </c>
      <c r="J311" s="378"/>
      <c r="K311" s="380"/>
      <c r="L311" s="461"/>
      <c r="M311" s="459"/>
    </row>
    <row r="312" spans="1:13" ht="20.100000000000001" customHeight="1" x14ac:dyDescent="0.25">
      <c r="A312" s="142">
        <v>436</v>
      </c>
      <c r="B312" s="143">
        <v>14.1</v>
      </c>
      <c r="C312" s="377">
        <f t="shared" si="32"/>
        <v>57.627118644067799</v>
      </c>
      <c r="D312" s="379">
        <v>1700</v>
      </c>
      <c r="E312" s="460" t="s">
        <v>22</v>
      </c>
      <c r="F312" s="465" t="s">
        <v>20</v>
      </c>
      <c r="G312" s="67"/>
      <c r="H312" s="142">
        <v>198</v>
      </c>
      <c r="I312" s="282">
        <v>14.1</v>
      </c>
      <c r="J312" s="377">
        <f t="shared" ref="J312" si="45">K312/(I312+I313)</f>
        <v>56.291390728476813</v>
      </c>
      <c r="K312" s="379">
        <v>1700</v>
      </c>
      <c r="L312" s="460" t="s">
        <v>22</v>
      </c>
      <c r="M312" s="458" t="s">
        <v>2</v>
      </c>
    </row>
    <row r="313" spans="1:13" ht="20.100000000000001" customHeight="1" thickBot="1" x14ac:dyDescent="0.3">
      <c r="A313" s="144">
        <v>437</v>
      </c>
      <c r="B313" s="136">
        <v>15.4</v>
      </c>
      <c r="C313" s="378"/>
      <c r="D313" s="380">
        <v>1350</v>
      </c>
      <c r="E313" s="461"/>
      <c r="F313" s="466"/>
      <c r="G313" s="67"/>
      <c r="H313" s="144">
        <v>199</v>
      </c>
      <c r="I313" s="283">
        <v>16.100000000000001</v>
      </c>
      <c r="J313" s="378"/>
      <c r="K313" s="380"/>
      <c r="L313" s="461"/>
      <c r="M313" s="459"/>
    </row>
    <row r="314" spans="1:13" ht="20.100000000000001" customHeight="1" x14ac:dyDescent="0.25">
      <c r="A314" s="142">
        <v>444</v>
      </c>
      <c r="B314" s="143">
        <v>14.2</v>
      </c>
      <c r="C314" s="377">
        <f t="shared" ref="C314" si="46">D314/(B314+B315)</f>
        <v>58.098591549295776</v>
      </c>
      <c r="D314" s="379">
        <v>1650</v>
      </c>
      <c r="E314" s="460" t="s">
        <v>22</v>
      </c>
      <c r="F314" s="465" t="s">
        <v>20</v>
      </c>
      <c r="G314" s="67"/>
      <c r="H314" s="142">
        <v>154</v>
      </c>
      <c r="I314" s="282">
        <v>16.5</v>
      </c>
      <c r="J314" s="377">
        <f t="shared" ref="J314" si="47">K314/(I314+I315)</f>
        <v>52.215189873417721</v>
      </c>
      <c r="K314" s="379">
        <v>1650</v>
      </c>
      <c r="L314" s="460" t="s">
        <v>22</v>
      </c>
      <c r="M314" s="465" t="s">
        <v>20</v>
      </c>
    </row>
    <row r="315" spans="1:13" ht="20.100000000000001" customHeight="1" thickBot="1" x14ac:dyDescent="0.3">
      <c r="A315" s="144">
        <v>449</v>
      </c>
      <c r="B315" s="136">
        <v>14.2</v>
      </c>
      <c r="C315" s="378"/>
      <c r="D315" s="380">
        <v>1350</v>
      </c>
      <c r="E315" s="461"/>
      <c r="F315" s="466"/>
      <c r="G315" s="67"/>
      <c r="H315" s="144">
        <v>155</v>
      </c>
      <c r="I315" s="283">
        <v>15.1</v>
      </c>
      <c r="J315" s="378"/>
      <c r="K315" s="380"/>
      <c r="L315" s="461"/>
      <c r="M315" s="466"/>
    </row>
    <row r="316" spans="1:13" ht="20.100000000000001" customHeight="1" x14ac:dyDescent="0.25">
      <c r="A316" s="142">
        <v>445</v>
      </c>
      <c r="B316" s="143">
        <v>14.2</v>
      </c>
      <c r="C316" s="377">
        <f t="shared" ref="C316:C322" si="48">D316/(B316+B317)</f>
        <v>58.098591549295776</v>
      </c>
      <c r="D316" s="379">
        <v>1650</v>
      </c>
      <c r="E316" s="460" t="s">
        <v>22</v>
      </c>
      <c r="F316" s="465" t="s">
        <v>20</v>
      </c>
      <c r="G316" s="67"/>
      <c r="H316" s="142">
        <v>204</v>
      </c>
      <c r="I316" s="282">
        <v>14.2</v>
      </c>
      <c r="J316" s="377">
        <f>K316/(I316+I317)</f>
        <v>52.816901408450704</v>
      </c>
      <c r="K316" s="379">
        <v>1500</v>
      </c>
      <c r="L316" s="460" t="s">
        <v>22</v>
      </c>
      <c r="M316" s="465" t="s">
        <v>20</v>
      </c>
    </row>
    <row r="317" spans="1:13" ht="20.100000000000001" customHeight="1" thickBot="1" x14ac:dyDescent="0.3">
      <c r="A317" s="144">
        <v>450</v>
      </c>
      <c r="B317" s="136">
        <v>14.2</v>
      </c>
      <c r="C317" s="378"/>
      <c r="D317" s="380">
        <v>1350</v>
      </c>
      <c r="E317" s="461"/>
      <c r="F317" s="466"/>
      <c r="G317" s="67"/>
      <c r="H317" s="144">
        <v>209</v>
      </c>
      <c r="I317" s="283">
        <v>14.2</v>
      </c>
      <c r="J317" s="378"/>
      <c r="K317" s="380">
        <v>1500</v>
      </c>
      <c r="L317" s="461"/>
      <c r="M317" s="466"/>
    </row>
    <row r="318" spans="1:13" ht="20.100000000000001" customHeight="1" x14ac:dyDescent="0.25">
      <c r="A318" s="142">
        <v>446</v>
      </c>
      <c r="B318" s="143">
        <v>14.2</v>
      </c>
      <c r="C318" s="377">
        <f t="shared" si="48"/>
        <v>58.098591549295776</v>
      </c>
      <c r="D318" s="379">
        <v>1650</v>
      </c>
      <c r="E318" s="460" t="s">
        <v>22</v>
      </c>
      <c r="F318" s="465" t="s">
        <v>20</v>
      </c>
      <c r="G318" s="67"/>
      <c r="H318" s="142">
        <v>205</v>
      </c>
      <c r="I318" s="282">
        <v>14.2</v>
      </c>
      <c r="J318" s="377">
        <f t="shared" ref="J318" si="49">K318/(I318+I319)</f>
        <v>52.816901408450704</v>
      </c>
      <c r="K318" s="379">
        <v>1500</v>
      </c>
      <c r="L318" s="460" t="s">
        <v>22</v>
      </c>
      <c r="M318" s="465" t="s">
        <v>20</v>
      </c>
    </row>
    <row r="319" spans="1:13" ht="20.100000000000001" customHeight="1" thickBot="1" x14ac:dyDescent="0.3">
      <c r="A319" s="144">
        <v>451</v>
      </c>
      <c r="B319" s="136">
        <v>14.2</v>
      </c>
      <c r="C319" s="378"/>
      <c r="D319" s="380">
        <v>1350</v>
      </c>
      <c r="E319" s="461"/>
      <c r="F319" s="466"/>
      <c r="G319" s="67"/>
      <c r="H319" s="144">
        <v>210</v>
      </c>
      <c r="I319" s="283">
        <v>14.2</v>
      </c>
      <c r="J319" s="378"/>
      <c r="K319" s="380">
        <v>1500</v>
      </c>
      <c r="L319" s="461"/>
      <c r="M319" s="466"/>
    </row>
    <row r="320" spans="1:13" ht="20.100000000000001" customHeight="1" x14ac:dyDescent="0.25">
      <c r="A320" s="142">
        <v>447</v>
      </c>
      <c r="B320" s="143">
        <v>14.2</v>
      </c>
      <c r="C320" s="377">
        <f t="shared" si="48"/>
        <v>58.098591549295776</v>
      </c>
      <c r="D320" s="379">
        <v>1650</v>
      </c>
      <c r="E320" s="460" t="s">
        <v>22</v>
      </c>
      <c r="F320" s="465" t="s">
        <v>20</v>
      </c>
      <c r="G320" s="67"/>
      <c r="H320" s="142">
        <v>206</v>
      </c>
      <c r="I320" s="282">
        <v>14.2</v>
      </c>
      <c r="J320" s="377">
        <f t="shared" ref="J320" si="50">K320/(I320+I321)</f>
        <v>52.816901408450704</v>
      </c>
      <c r="K320" s="379">
        <v>1500</v>
      </c>
      <c r="L320" s="460" t="s">
        <v>22</v>
      </c>
      <c r="M320" s="465" t="s">
        <v>20</v>
      </c>
    </row>
    <row r="321" spans="1:13" ht="20.100000000000001" customHeight="1" thickBot="1" x14ac:dyDescent="0.3">
      <c r="A321" s="144">
        <v>452</v>
      </c>
      <c r="B321" s="136">
        <v>14.2</v>
      </c>
      <c r="C321" s="378"/>
      <c r="D321" s="380">
        <v>1350</v>
      </c>
      <c r="E321" s="461"/>
      <c r="F321" s="466"/>
      <c r="G321" s="67"/>
      <c r="H321" s="144">
        <v>211</v>
      </c>
      <c r="I321" s="283">
        <v>14.2</v>
      </c>
      <c r="J321" s="378"/>
      <c r="K321" s="380">
        <v>1500</v>
      </c>
      <c r="L321" s="461"/>
      <c r="M321" s="466"/>
    </row>
    <row r="322" spans="1:13" ht="20.100000000000001" customHeight="1" x14ac:dyDescent="0.25">
      <c r="A322" s="142">
        <v>448</v>
      </c>
      <c r="B322" s="143">
        <v>13.5</v>
      </c>
      <c r="C322" s="377">
        <f t="shared" si="48"/>
        <v>57.692307692307686</v>
      </c>
      <c r="D322" s="379">
        <v>1650</v>
      </c>
      <c r="E322" s="460" t="s">
        <v>22</v>
      </c>
      <c r="F322" s="465" t="s">
        <v>20</v>
      </c>
      <c r="G322" s="67"/>
      <c r="H322" s="142">
        <v>207</v>
      </c>
      <c r="I322" s="282">
        <v>14.2</v>
      </c>
      <c r="J322" s="377">
        <f t="shared" ref="J322" si="51">K322/(I322+I323)</f>
        <v>52.816901408450704</v>
      </c>
      <c r="K322" s="379">
        <v>1500</v>
      </c>
      <c r="L322" s="460" t="s">
        <v>22</v>
      </c>
      <c r="M322" s="465" t="s">
        <v>20</v>
      </c>
    </row>
    <row r="323" spans="1:13" ht="20.100000000000001" customHeight="1" thickBot="1" x14ac:dyDescent="0.3">
      <c r="A323" s="144">
        <v>453</v>
      </c>
      <c r="B323" s="136">
        <v>15.1</v>
      </c>
      <c r="C323" s="378"/>
      <c r="D323" s="380">
        <v>1350</v>
      </c>
      <c r="E323" s="461"/>
      <c r="F323" s="466"/>
      <c r="G323" s="67"/>
      <c r="H323" s="144">
        <v>212</v>
      </c>
      <c r="I323" s="283">
        <v>14.2</v>
      </c>
      <c r="J323" s="378"/>
      <c r="K323" s="380"/>
      <c r="L323" s="461"/>
      <c r="M323" s="466"/>
    </row>
    <row r="324" spans="1:13" ht="20.100000000000001" customHeight="1" x14ac:dyDescent="0.25">
      <c r="A324" s="142">
        <v>388</v>
      </c>
      <c r="B324" s="143">
        <v>17.2</v>
      </c>
      <c r="C324" s="377">
        <f t="shared" ref="C324" si="52">D324/(B324+B325)</f>
        <v>54.896142433234417</v>
      </c>
      <c r="D324" s="379">
        <v>1850</v>
      </c>
      <c r="E324" s="460" t="s">
        <v>22</v>
      </c>
      <c r="F324" s="467" t="s">
        <v>4</v>
      </c>
      <c r="G324" s="67"/>
      <c r="H324" s="142">
        <v>208</v>
      </c>
      <c r="I324" s="282">
        <v>13.5</v>
      </c>
      <c r="J324" s="377">
        <f t="shared" ref="J324" si="53">K324/(I324+I325)</f>
        <v>52.631578947368418</v>
      </c>
      <c r="K324" s="379">
        <v>1500</v>
      </c>
      <c r="L324" s="460" t="s">
        <v>22</v>
      </c>
      <c r="M324" s="465" t="s">
        <v>20</v>
      </c>
    </row>
    <row r="325" spans="1:13" ht="20.100000000000001" customHeight="1" thickBot="1" x14ac:dyDescent="0.3">
      <c r="A325" s="144">
        <v>389</v>
      </c>
      <c r="B325" s="136">
        <v>16.5</v>
      </c>
      <c r="C325" s="378"/>
      <c r="D325" s="380">
        <v>1850</v>
      </c>
      <c r="E325" s="461"/>
      <c r="F325" s="468"/>
      <c r="G325" s="67"/>
      <c r="H325" s="144">
        <v>213</v>
      </c>
      <c r="I325" s="283">
        <v>15</v>
      </c>
      <c r="J325" s="378"/>
      <c r="K325" s="380"/>
      <c r="L325" s="461"/>
      <c r="M325" s="466"/>
    </row>
    <row r="326" spans="1:13" ht="20.100000000000001" customHeight="1" x14ac:dyDescent="0.25">
      <c r="A326" s="142">
        <v>438</v>
      </c>
      <c r="B326" s="143">
        <v>14.1</v>
      </c>
      <c r="C326" s="377">
        <f t="shared" ref="C326" si="54">D326/(B326+B327)</f>
        <v>54.054054054054049</v>
      </c>
      <c r="D326" s="379">
        <v>1600</v>
      </c>
      <c r="E326" s="460" t="s">
        <v>22</v>
      </c>
      <c r="F326" s="467" t="s">
        <v>4</v>
      </c>
      <c r="G326" s="67"/>
      <c r="H326" s="142">
        <v>156</v>
      </c>
      <c r="I326" s="282">
        <v>15.5</v>
      </c>
      <c r="J326" s="377">
        <f t="shared" ref="J326:J340" si="55">K326/(I326+I327)</f>
        <v>48.821548821548824</v>
      </c>
      <c r="K326" s="379">
        <v>1450</v>
      </c>
      <c r="L326" s="460" t="s">
        <v>22</v>
      </c>
      <c r="M326" s="467" t="s">
        <v>4</v>
      </c>
    </row>
    <row r="327" spans="1:13" ht="20.100000000000001" customHeight="1" thickBot="1" x14ac:dyDescent="0.3">
      <c r="A327" s="144">
        <v>439</v>
      </c>
      <c r="B327" s="136">
        <v>15.5</v>
      </c>
      <c r="C327" s="378"/>
      <c r="D327" s="380">
        <v>1350</v>
      </c>
      <c r="E327" s="461"/>
      <c r="F327" s="468"/>
      <c r="G327" s="67"/>
      <c r="H327" s="144">
        <v>157</v>
      </c>
      <c r="I327" s="283">
        <v>14.2</v>
      </c>
      <c r="J327" s="378"/>
      <c r="K327" s="380"/>
      <c r="L327" s="461"/>
      <c r="M327" s="468"/>
    </row>
    <row r="328" spans="1:13" ht="20.100000000000001" customHeight="1" x14ac:dyDescent="0.25">
      <c r="G328" s="67"/>
      <c r="H328" s="142">
        <v>158</v>
      </c>
      <c r="I328" s="282">
        <v>15.5</v>
      </c>
      <c r="J328" s="377">
        <f t="shared" si="55"/>
        <v>48.821548821548824</v>
      </c>
      <c r="K328" s="379">
        <v>1450</v>
      </c>
      <c r="L328" s="460" t="s">
        <v>22</v>
      </c>
      <c r="M328" s="467" t="s">
        <v>4</v>
      </c>
    </row>
    <row r="329" spans="1:13" ht="20.100000000000001" customHeight="1" thickBot="1" x14ac:dyDescent="0.3">
      <c r="G329" s="68"/>
      <c r="H329" s="144">
        <v>159</v>
      </c>
      <c r="I329" s="283">
        <v>14.2</v>
      </c>
      <c r="J329" s="378"/>
      <c r="K329" s="380"/>
      <c r="L329" s="461"/>
      <c r="M329" s="468"/>
    </row>
    <row r="330" spans="1:13" ht="20.100000000000001" customHeight="1" x14ac:dyDescent="0.25">
      <c r="G330" s="68"/>
      <c r="H330" s="142">
        <v>160</v>
      </c>
      <c r="I330" s="282">
        <v>15.5</v>
      </c>
      <c r="J330" s="377">
        <f t="shared" si="55"/>
        <v>48.821548821548824</v>
      </c>
      <c r="K330" s="379">
        <v>1450</v>
      </c>
      <c r="L330" s="460" t="s">
        <v>22</v>
      </c>
      <c r="M330" s="467" t="s">
        <v>4</v>
      </c>
    </row>
    <row r="331" spans="1:13" ht="20.100000000000001" customHeight="1" thickBot="1" x14ac:dyDescent="0.3">
      <c r="G331" s="68"/>
      <c r="H331" s="144">
        <v>161</v>
      </c>
      <c r="I331" s="283">
        <v>14.2</v>
      </c>
      <c r="J331" s="378"/>
      <c r="K331" s="380"/>
      <c r="L331" s="461"/>
      <c r="M331" s="468"/>
    </row>
    <row r="332" spans="1:13" ht="20.100000000000001" customHeight="1" x14ac:dyDescent="0.25">
      <c r="G332" s="68"/>
      <c r="H332" s="142">
        <v>162</v>
      </c>
      <c r="I332" s="282">
        <v>15.5</v>
      </c>
      <c r="J332" s="377">
        <f t="shared" si="55"/>
        <v>48.821548821548824</v>
      </c>
      <c r="K332" s="379">
        <v>1450</v>
      </c>
      <c r="L332" s="460" t="s">
        <v>22</v>
      </c>
      <c r="M332" s="467" t="s">
        <v>4</v>
      </c>
    </row>
    <row r="333" spans="1:13" ht="20.100000000000001" customHeight="1" thickBot="1" x14ac:dyDescent="0.3">
      <c r="G333" s="67"/>
      <c r="H333" s="144">
        <v>163</v>
      </c>
      <c r="I333" s="283">
        <v>14.2</v>
      </c>
      <c r="J333" s="378"/>
      <c r="K333" s="380"/>
      <c r="L333" s="461"/>
      <c r="M333" s="468"/>
    </row>
    <row r="334" spans="1:13" ht="20.100000000000001" customHeight="1" x14ac:dyDescent="0.25">
      <c r="G334" s="67"/>
      <c r="H334" s="142">
        <v>164</v>
      </c>
      <c r="I334" s="282">
        <v>15.5</v>
      </c>
      <c r="J334" s="377">
        <f t="shared" si="55"/>
        <v>48.821548821548824</v>
      </c>
      <c r="K334" s="379">
        <v>1450</v>
      </c>
      <c r="L334" s="460" t="s">
        <v>22</v>
      </c>
      <c r="M334" s="467" t="s">
        <v>4</v>
      </c>
    </row>
    <row r="335" spans="1:13" ht="20.100000000000001" customHeight="1" thickBot="1" x14ac:dyDescent="0.3">
      <c r="G335" s="67"/>
      <c r="H335" s="144">
        <v>165</v>
      </c>
      <c r="I335" s="283">
        <v>14.2</v>
      </c>
      <c r="J335" s="378"/>
      <c r="K335" s="380"/>
      <c r="L335" s="461"/>
      <c r="M335" s="468"/>
    </row>
    <row r="336" spans="1:13" ht="20.100000000000001" customHeight="1" x14ac:dyDescent="0.25">
      <c r="G336" s="67"/>
      <c r="H336" s="142">
        <v>166</v>
      </c>
      <c r="I336" s="282">
        <v>15.2</v>
      </c>
      <c r="J336" s="377">
        <f t="shared" si="55"/>
        <v>49.319727891156468</v>
      </c>
      <c r="K336" s="379">
        <v>1450</v>
      </c>
      <c r="L336" s="460" t="s">
        <v>22</v>
      </c>
      <c r="M336" s="467" t="s">
        <v>4</v>
      </c>
    </row>
    <row r="337" spans="2:13" ht="20.100000000000001" customHeight="1" thickBot="1" x14ac:dyDescent="0.3">
      <c r="G337" s="67"/>
      <c r="H337" s="144">
        <v>167</v>
      </c>
      <c r="I337" s="283">
        <v>14.2</v>
      </c>
      <c r="J337" s="378"/>
      <c r="K337" s="380"/>
      <c r="L337" s="461"/>
      <c r="M337" s="468"/>
    </row>
    <row r="338" spans="2:13" ht="20.100000000000001" customHeight="1" x14ac:dyDescent="0.25">
      <c r="G338" s="67"/>
      <c r="H338" s="142">
        <v>168</v>
      </c>
      <c r="I338" s="282">
        <v>14.3</v>
      </c>
      <c r="J338" s="377">
        <f t="shared" si="55"/>
        <v>49.122807017543863</v>
      </c>
      <c r="K338" s="379">
        <v>1400</v>
      </c>
      <c r="L338" s="460" t="s">
        <v>22</v>
      </c>
      <c r="M338" s="467" t="s">
        <v>4</v>
      </c>
    </row>
    <row r="339" spans="2:13" ht="20.100000000000001" customHeight="1" thickBot="1" x14ac:dyDescent="0.3">
      <c r="G339" s="67"/>
      <c r="H339" s="144">
        <v>169</v>
      </c>
      <c r="I339" s="283">
        <v>14.2</v>
      </c>
      <c r="J339" s="378"/>
      <c r="K339" s="380"/>
      <c r="L339" s="461"/>
      <c r="M339" s="468"/>
    </row>
    <row r="340" spans="2:13" ht="20.100000000000001" customHeight="1" x14ac:dyDescent="0.25">
      <c r="G340" s="67"/>
      <c r="H340" s="142">
        <v>170</v>
      </c>
      <c r="I340" s="282">
        <v>15</v>
      </c>
      <c r="J340" s="377">
        <f t="shared" si="55"/>
        <v>49.657534246575345</v>
      </c>
      <c r="K340" s="379">
        <v>1450</v>
      </c>
      <c r="L340" s="460" t="s">
        <v>22</v>
      </c>
      <c r="M340" s="467" t="s">
        <v>4</v>
      </c>
    </row>
    <row r="341" spans="2:13" ht="20.100000000000001" customHeight="1" thickBot="1" x14ac:dyDescent="0.3">
      <c r="G341" s="67"/>
      <c r="H341" s="144">
        <v>171</v>
      </c>
      <c r="I341" s="283">
        <v>14.2</v>
      </c>
      <c r="J341" s="378"/>
      <c r="K341" s="380"/>
      <c r="L341" s="461"/>
      <c r="M341" s="468"/>
    </row>
    <row r="342" spans="2:13" ht="20.100000000000001" customHeight="1" x14ac:dyDescent="0.25">
      <c r="G342" s="67"/>
      <c r="H342" s="142">
        <v>172</v>
      </c>
      <c r="I342" s="282">
        <v>15.7</v>
      </c>
      <c r="J342" s="377">
        <f>K342/(I342+I343)</f>
        <v>49.180327868852459</v>
      </c>
      <c r="K342" s="379">
        <v>1500</v>
      </c>
      <c r="L342" s="460" t="s">
        <v>22</v>
      </c>
      <c r="M342" s="467" t="s">
        <v>4</v>
      </c>
    </row>
    <row r="343" spans="2:13" ht="20.100000000000001" customHeight="1" thickBot="1" x14ac:dyDescent="0.3">
      <c r="G343" s="67"/>
      <c r="H343" s="144">
        <v>173</v>
      </c>
      <c r="I343" s="283">
        <v>14.8</v>
      </c>
      <c r="J343" s="378"/>
      <c r="K343" s="380"/>
      <c r="L343" s="461"/>
      <c r="M343" s="468"/>
    </row>
    <row r="344" spans="2:13" s="118" customFormat="1" ht="20.100000000000001" customHeight="1" x14ac:dyDescent="0.25">
      <c r="B344" s="157"/>
      <c r="G344" s="67"/>
      <c r="H344" s="155"/>
      <c r="I344" s="154"/>
      <c r="J344" s="155"/>
      <c r="K344" s="156"/>
      <c r="L344" s="68"/>
      <c r="M344" s="68"/>
    </row>
    <row r="345" spans="2:13" s="118" customFormat="1" ht="20.100000000000001" customHeight="1" x14ac:dyDescent="0.25">
      <c r="B345" s="157"/>
      <c r="G345" s="67"/>
      <c r="H345" s="155"/>
      <c r="I345" s="154"/>
      <c r="J345" s="155"/>
      <c r="K345" s="156"/>
      <c r="L345" s="68"/>
      <c r="M345" s="68"/>
    </row>
    <row r="346" spans="2:13" s="118" customFormat="1" ht="20.100000000000001" customHeight="1" x14ac:dyDescent="0.25">
      <c r="B346" s="157"/>
      <c r="G346" s="67"/>
      <c r="H346" s="155"/>
      <c r="I346" s="154"/>
      <c r="J346" s="155"/>
      <c r="K346" s="156"/>
      <c r="L346" s="68"/>
      <c r="M346" s="68"/>
    </row>
    <row r="347" spans="2:13" s="118" customFormat="1" ht="20.100000000000001" customHeight="1" x14ac:dyDescent="0.25">
      <c r="B347" s="157"/>
      <c r="G347" s="67"/>
      <c r="H347" s="155"/>
      <c r="I347" s="154"/>
      <c r="J347" s="155"/>
      <c r="K347" s="156"/>
      <c r="L347" s="68"/>
      <c r="M347" s="68"/>
    </row>
    <row r="348" spans="2:13" s="118" customFormat="1" ht="20.100000000000001" customHeight="1" x14ac:dyDescent="0.25">
      <c r="B348" s="157"/>
      <c r="G348" s="67"/>
      <c r="H348" s="155"/>
      <c r="I348" s="154"/>
      <c r="J348" s="155"/>
      <c r="K348" s="156"/>
      <c r="L348" s="68"/>
      <c r="M348" s="68"/>
    </row>
    <row r="349" spans="2:13" s="118" customFormat="1" ht="20.100000000000001" customHeight="1" x14ac:dyDescent="0.25">
      <c r="B349" s="157"/>
      <c r="G349" s="67"/>
      <c r="H349" s="155"/>
      <c r="I349" s="154"/>
      <c r="J349" s="155"/>
      <c r="K349" s="156"/>
      <c r="L349" s="68"/>
      <c r="M349" s="68"/>
    </row>
    <row r="350" spans="2:13" s="118" customFormat="1" ht="20.100000000000001" customHeight="1" x14ac:dyDescent="0.25">
      <c r="B350" s="157"/>
      <c r="G350" s="67"/>
      <c r="H350" s="155"/>
      <c r="I350" s="154"/>
      <c r="J350" s="155"/>
      <c r="K350" s="156"/>
      <c r="L350" s="68"/>
      <c r="M350" s="68"/>
    </row>
    <row r="351" spans="2:13" s="118" customFormat="1" ht="20.100000000000001" customHeight="1" x14ac:dyDescent="0.25">
      <c r="B351" s="157"/>
      <c r="G351" s="67"/>
      <c r="H351" s="155"/>
      <c r="I351" s="154"/>
      <c r="J351" s="155"/>
      <c r="K351" s="156"/>
      <c r="L351" s="68"/>
      <c r="M351" s="68"/>
    </row>
    <row r="352" spans="2:13" s="118" customFormat="1" ht="20.100000000000001" customHeight="1" x14ac:dyDescent="0.25">
      <c r="B352" s="157"/>
      <c r="G352" s="67"/>
      <c r="H352" s="155"/>
      <c r="I352" s="154"/>
      <c r="J352" s="155"/>
      <c r="K352" s="156"/>
      <c r="L352" s="68"/>
      <c r="M352" s="68"/>
    </row>
    <row r="353" spans="1:13" s="118" customFormat="1" ht="20.100000000000001" customHeight="1" x14ac:dyDescent="0.25">
      <c r="B353" s="157"/>
      <c r="G353" s="67"/>
      <c r="H353" s="155"/>
      <c r="I353" s="154"/>
      <c r="J353" s="155"/>
      <c r="K353" s="156"/>
      <c r="L353" s="68"/>
      <c r="M353" s="68"/>
    </row>
    <row r="354" spans="1:13" s="118" customFormat="1" ht="20.100000000000001" customHeight="1" x14ac:dyDescent="0.25">
      <c r="B354" s="157"/>
      <c r="G354" s="67"/>
      <c r="H354" s="155"/>
      <c r="I354" s="154"/>
      <c r="J354" s="155"/>
      <c r="K354" s="156"/>
      <c r="L354" s="68"/>
      <c r="M354" s="68"/>
    </row>
    <row r="355" spans="1:13" ht="20.100000000000001" customHeight="1" x14ac:dyDescent="0.25">
      <c r="G355" s="67"/>
    </row>
    <row r="356" spans="1:13" ht="20.100000000000001" customHeight="1" x14ac:dyDescent="0.25">
      <c r="G356" s="67"/>
    </row>
    <row r="357" spans="1:13" ht="21" x14ac:dyDescent="0.25">
      <c r="A357" s="431" t="s">
        <v>44</v>
      </c>
      <c r="B357" s="431"/>
      <c r="C357" s="431"/>
      <c r="D357" s="431"/>
      <c r="E357" s="431"/>
      <c r="F357" s="431"/>
      <c r="G357" s="431"/>
      <c r="H357" s="431"/>
      <c r="I357" s="431"/>
      <c r="J357" s="431"/>
      <c r="K357" s="431"/>
      <c r="L357" s="431"/>
      <c r="M357" s="431"/>
    </row>
    <row r="358" spans="1:13" ht="15.75" thickBot="1" x14ac:dyDescent="0.3">
      <c r="G358" s="67"/>
    </row>
    <row r="359" spans="1:13" ht="21.75" thickBot="1" x14ac:dyDescent="0.3">
      <c r="A359" s="368" t="s">
        <v>26</v>
      </c>
      <c r="B359" s="369"/>
      <c r="C359" s="369"/>
      <c r="D359" s="369"/>
      <c r="E359" s="369"/>
      <c r="F359" s="455"/>
      <c r="G359" s="67"/>
      <c r="H359" s="368" t="s">
        <v>25</v>
      </c>
      <c r="I359" s="369"/>
      <c r="J359" s="369"/>
      <c r="K359" s="369"/>
      <c r="L359" s="369"/>
      <c r="M359" s="455"/>
    </row>
    <row r="360" spans="1:13" ht="39.950000000000003" customHeight="1" thickBot="1" x14ac:dyDescent="0.3">
      <c r="A360" s="20" t="s">
        <v>14</v>
      </c>
      <c r="B360" s="24" t="s">
        <v>15</v>
      </c>
      <c r="C360" s="25" t="s">
        <v>21</v>
      </c>
      <c r="D360" s="27" t="s">
        <v>16</v>
      </c>
      <c r="E360" s="29" t="s">
        <v>17</v>
      </c>
      <c r="F360" s="26" t="s">
        <v>19</v>
      </c>
      <c r="G360" s="67"/>
      <c r="H360" s="20" t="s">
        <v>14</v>
      </c>
      <c r="I360" s="24" t="s">
        <v>15</v>
      </c>
      <c r="J360" s="25" t="s">
        <v>21</v>
      </c>
      <c r="K360" s="27" t="s">
        <v>16</v>
      </c>
      <c r="L360" s="29" t="s">
        <v>17</v>
      </c>
      <c r="M360" s="26" t="s">
        <v>19</v>
      </c>
    </row>
    <row r="361" spans="1:13" ht="20.100000000000001" customHeight="1" x14ac:dyDescent="0.25">
      <c r="A361" s="109">
        <v>357</v>
      </c>
      <c r="B361" s="110">
        <v>9.8000000000000007</v>
      </c>
      <c r="C361" s="111">
        <f>D361/B361</f>
        <v>61.224489795918366</v>
      </c>
      <c r="D361" s="112">
        <v>600</v>
      </c>
      <c r="E361" s="64" t="s">
        <v>38</v>
      </c>
      <c r="F361" s="74" t="s">
        <v>2</v>
      </c>
      <c r="G361" s="67"/>
      <c r="H361" s="113">
        <v>93</v>
      </c>
      <c r="I361" s="110">
        <v>9.8000000000000007</v>
      </c>
      <c r="J361" s="129">
        <f>K361/I361</f>
        <v>51.020408163265301</v>
      </c>
      <c r="K361" s="130">
        <v>500</v>
      </c>
      <c r="L361" s="42" t="s">
        <v>30</v>
      </c>
      <c r="M361" s="76" t="s">
        <v>20</v>
      </c>
    </row>
    <row r="362" spans="1:13" ht="20.100000000000001" customHeight="1" x14ac:dyDescent="0.25">
      <c r="A362" s="109">
        <v>483</v>
      </c>
      <c r="B362" s="110">
        <v>10</v>
      </c>
      <c r="C362" s="111">
        <f>D362/B362</f>
        <v>65</v>
      </c>
      <c r="D362" s="112">
        <v>650</v>
      </c>
      <c r="E362" s="42" t="s">
        <v>30</v>
      </c>
      <c r="F362" s="76" t="s">
        <v>20</v>
      </c>
      <c r="G362" s="67"/>
      <c r="H362" s="113">
        <v>112</v>
      </c>
      <c r="I362" s="110">
        <v>8.6999999999999993</v>
      </c>
      <c r="J362" s="129">
        <f>K362/I362</f>
        <v>57.471264367816097</v>
      </c>
      <c r="K362" s="130">
        <v>500</v>
      </c>
      <c r="L362" s="42" t="s">
        <v>30</v>
      </c>
      <c r="M362" s="76" t="s">
        <v>20</v>
      </c>
    </row>
    <row r="363" spans="1:13" ht="20.100000000000001" customHeight="1" thickBot="1" x14ac:dyDescent="0.3">
      <c r="A363" s="109">
        <v>300</v>
      </c>
      <c r="B363" s="110">
        <v>8.8000000000000007</v>
      </c>
      <c r="C363" s="111">
        <f>D363/B363</f>
        <v>56.818181818181813</v>
      </c>
      <c r="D363" s="112">
        <v>500</v>
      </c>
      <c r="E363" s="64" t="s">
        <v>30</v>
      </c>
      <c r="F363" s="77" t="s">
        <v>29</v>
      </c>
      <c r="G363" s="67"/>
      <c r="H363" s="139">
        <v>243</v>
      </c>
      <c r="I363" s="136">
        <v>10.1</v>
      </c>
      <c r="J363" s="140">
        <f>K363/I363</f>
        <v>59.405940594059409</v>
      </c>
      <c r="K363" s="141">
        <v>600</v>
      </c>
      <c r="L363" s="95" t="s">
        <v>30</v>
      </c>
      <c r="M363" s="63" t="s">
        <v>20</v>
      </c>
    </row>
    <row r="364" spans="1:13" ht="20.100000000000001" customHeight="1" thickBot="1" x14ac:dyDescent="0.3">
      <c r="A364" s="135">
        <v>404</v>
      </c>
      <c r="B364" s="136">
        <v>9.6</v>
      </c>
      <c r="C364" s="137">
        <f>D364/B364</f>
        <v>62.5</v>
      </c>
      <c r="D364" s="138">
        <v>600</v>
      </c>
      <c r="E364" s="94" t="s">
        <v>30</v>
      </c>
      <c r="F364" s="85" t="s">
        <v>4</v>
      </c>
      <c r="G364" s="67"/>
    </row>
    <row r="365" spans="1:13" s="118" customFormat="1" ht="20.100000000000001" customHeight="1" x14ac:dyDescent="0.25">
      <c r="A365" s="155"/>
      <c r="B365" s="154"/>
      <c r="C365" s="155"/>
      <c r="D365" s="156"/>
      <c r="E365" s="67"/>
      <c r="F365" s="68"/>
      <c r="G365" s="67"/>
      <c r="I365" s="127"/>
      <c r="K365" s="162"/>
    </row>
    <row r="366" spans="1:13" s="118" customFormat="1" ht="20.100000000000001" customHeight="1" x14ac:dyDescent="0.25">
      <c r="A366" s="155"/>
      <c r="B366" s="154"/>
      <c r="C366" s="155"/>
      <c r="D366" s="156"/>
      <c r="E366" s="67"/>
      <c r="F366" s="68"/>
      <c r="G366" s="67"/>
      <c r="I366" s="127"/>
      <c r="K366" s="162"/>
    </row>
    <row r="367" spans="1:13" s="118" customFormat="1" ht="20.100000000000001" customHeight="1" x14ac:dyDescent="0.25">
      <c r="A367" s="155"/>
      <c r="B367" s="154"/>
      <c r="C367" s="155"/>
      <c r="D367" s="156"/>
      <c r="E367" s="67"/>
      <c r="F367" s="68"/>
      <c r="G367" s="67"/>
      <c r="I367" s="127"/>
      <c r="K367" s="162"/>
    </row>
    <row r="368" spans="1:13" ht="15" customHeight="1" x14ac:dyDescent="0.25">
      <c r="G368" s="67"/>
    </row>
    <row r="369" spans="1:13" ht="15" customHeight="1" x14ac:dyDescent="0.25">
      <c r="G369" s="67"/>
    </row>
    <row r="370" spans="1:13" ht="15" customHeight="1" thickBot="1" x14ac:dyDescent="0.3">
      <c r="G370" s="67"/>
    </row>
    <row r="371" spans="1:13" customFormat="1" ht="15.75" x14ac:dyDescent="0.25">
      <c r="A371" s="158"/>
      <c r="B371" s="432" t="s">
        <v>46</v>
      </c>
      <c r="C371" s="433"/>
      <c r="D371" s="433"/>
      <c r="E371" s="433"/>
      <c r="F371" s="469" t="s">
        <v>47</v>
      </c>
      <c r="G371" s="470"/>
      <c r="H371" s="436" t="s">
        <v>48</v>
      </c>
      <c r="I371" s="437"/>
      <c r="J371" s="438"/>
      <c r="K371" s="159"/>
      <c r="L371" s="160"/>
      <c r="M371" s="160"/>
    </row>
    <row r="372" spans="1:13" customFormat="1" ht="16.5" thickBot="1" x14ac:dyDescent="0.3">
      <c r="A372" s="158"/>
      <c r="B372" s="434"/>
      <c r="C372" s="435"/>
      <c r="D372" s="435"/>
      <c r="E372" s="435"/>
      <c r="F372" s="471" t="s">
        <v>49</v>
      </c>
      <c r="G372" s="472"/>
      <c r="H372" s="439" t="s">
        <v>50</v>
      </c>
      <c r="I372" s="440"/>
      <c r="J372" s="441"/>
      <c r="K372" s="159"/>
      <c r="L372" s="161"/>
      <c r="M372" s="160"/>
    </row>
    <row r="373" spans="1:13" customFormat="1" x14ac:dyDescent="0.25"/>
    <row r="374" spans="1:13" customFormat="1" x14ac:dyDescent="0.25"/>
    <row r="375" spans="1:13" ht="15" customHeight="1" x14ac:dyDescent="0.25">
      <c r="G375" s="68"/>
    </row>
    <row r="376" spans="1:13" ht="15" customHeight="1" x14ac:dyDescent="0.25">
      <c r="G376" s="68"/>
    </row>
    <row r="377" spans="1:13" x14ac:dyDescent="0.25">
      <c r="G377" s="68"/>
    </row>
    <row r="378" spans="1:13" x14ac:dyDescent="0.25">
      <c r="G378" s="68"/>
    </row>
    <row r="379" spans="1:13" x14ac:dyDescent="0.25">
      <c r="G379" s="68"/>
    </row>
    <row r="380" spans="1:13" x14ac:dyDescent="0.25">
      <c r="G380" s="67"/>
    </row>
    <row r="381" spans="1:13" x14ac:dyDescent="0.25">
      <c r="G381" s="67"/>
    </row>
    <row r="382" spans="1:13" x14ac:dyDescent="0.25">
      <c r="G382" s="67"/>
    </row>
    <row r="383" spans="1:13" x14ac:dyDescent="0.25">
      <c r="G383" s="68"/>
    </row>
    <row r="384" spans="1:13" x14ac:dyDescent="0.25">
      <c r="G384" s="68"/>
    </row>
    <row r="385" spans="7:7" x14ac:dyDescent="0.25">
      <c r="G385" s="68"/>
    </row>
    <row r="386" spans="7:7" x14ac:dyDescent="0.25">
      <c r="G386" s="68"/>
    </row>
    <row r="387" spans="7:7" x14ac:dyDescent="0.25">
      <c r="G387" s="68"/>
    </row>
    <row r="388" spans="7:7" x14ac:dyDescent="0.25">
      <c r="G388" s="68"/>
    </row>
    <row r="389" spans="7:7" x14ac:dyDescent="0.25">
      <c r="G389" s="68"/>
    </row>
    <row r="390" spans="7:7" x14ac:dyDescent="0.25">
      <c r="G390" s="68"/>
    </row>
    <row r="391" spans="7:7" x14ac:dyDescent="0.25">
      <c r="G391" s="68"/>
    </row>
    <row r="392" spans="7:7" x14ac:dyDescent="0.25">
      <c r="G392" s="68"/>
    </row>
    <row r="393" spans="7:7" x14ac:dyDescent="0.25">
      <c r="G393" s="68"/>
    </row>
    <row r="394" spans="7:7" x14ac:dyDescent="0.25">
      <c r="G394" s="68"/>
    </row>
    <row r="395" spans="7:7" x14ac:dyDescent="0.25">
      <c r="G395" s="68"/>
    </row>
    <row r="396" spans="7:7" x14ac:dyDescent="0.25">
      <c r="G396" s="68"/>
    </row>
    <row r="397" spans="7:7" x14ac:dyDescent="0.25">
      <c r="G397" s="68"/>
    </row>
    <row r="398" spans="7:7" x14ac:dyDescent="0.25">
      <c r="G398" s="68"/>
    </row>
    <row r="399" spans="7:7" x14ac:dyDescent="0.25">
      <c r="G399" s="68"/>
    </row>
    <row r="400" spans="7:7" x14ac:dyDescent="0.25">
      <c r="G400" s="68"/>
    </row>
    <row r="401" spans="7:7" x14ac:dyDescent="0.25">
      <c r="G401" s="68"/>
    </row>
    <row r="402" spans="7:7" x14ac:dyDescent="0.25">
      <c r="G402" s="68"/>
    </row>
    <row r="403" spans="7:7" x14ac:dyDescent="0.25">
      <c r="G403" s="68"/>
    </row>
    <row r="404" spans="7:7" x14ac:dyDescent="0.25">
      <c r="G404" s="68"/>
    </row>
    <row r="405" spans="7:7" x14ac:dyDescent="0.25">
      <c r="G405" s="68"/>
    </row>
    <row r="406" spans="7:7" x14ac:dyDescent="0.25">
      <c r="G406" s="68"/>
    </row>
    <row r="407" spans="7:7" x14ac:dyDescent="0.25">
      <c r="G407" s="68"/>
    </row>
    <row r="408" spans="7:7" x14ac:dyDescent="0.25">
      <c r="G408" s="68"/>
    </row>
    <row r="409" spans="7:7" x14ac:dyDescent="0.25">
      <c r="G409" s="68"/>
    </row>
    <row r="410" spans="7:7" x14ac:dyDescent="0.25">
      <c r="G410" s="67"/>
    </row>
    <row r="411" spans="7:7" x14ac:dyDescent="0.25">
      <c r="G411" s="67"/>
    </row>
    <row r="412" spans="7:7" x14ac:dyDescent="0.25">
      <c r="G412" s="67"/>
    </row>
    <row r="413" spans="7:7" x14ac:dyDescent="0.25">
      <c r="G413" s="67"/>
    </row>
    <row r="414" spans="7:7" x14ac:dyDescent="0.25">
      <c r="G414" s="67"/>
    </row>
    <row r="415" spans="7:7" x14ac:dyDescent="0.25">
      <c r="G415" s="67"/>
    </row>
    <row r="416" spans="7:7" x14ac:dyDescent="0.25">
      <c r="G416" s="67"/>
    </row>
    <row r="417" spans="7:7" x14ac:dyDescent="0.25">
      <c r="G417" s="67"/>
    </row>
    <row r="418" spans="7:7" x14ac:dyDescent="0.25">
      <c r="G418" s="67"/>
    </row>
    <row r="419" spans="7:7" x14ac:dyDescent="0.25">
      <c r="G419" s="67"/>
    </row>
    <row r="420" spans="7:7" x14ac:dyDescent="0.25">
      <c r="G420" s="67"/>
    </row>
    <row r="421" spans="7:7" x14ac:dyDescent="0.25">
      <c r="G421" s="67"/>
    </row>
    <row r="422" spans="7:7" x14ac:dyDescent="0.25">
      <c r="G422" s="67"/>
    </row>
    <row r="423" spans="7:7" x14ac:dyDescent="0.25">
      <c r="G423" s="67"/>
    </row>
    <row r="424" spans="7:7" x14ac:dyDescent="0.25">
      <c r="G424" s="67"/>
    </row>
    <row r="425" spans="7:7" x14ac:dyDescent="0.25">
      <c r="G425" s="67"/>
    </row>
    <row r="426" spans="7:7" x14ac:dyDescent="0.25">
      <c r="G426" s="67"/>
    </row>
    <row r="427" spans="7:7" x14ac:dyDescent="0.25">
      <c r="G427" s="67"/>
    </row>
    <row r="428" spans="7:7" x14ac:dyDescent="0.25">
      <c r="G428" s="67"/>
    </row>
    <row r="429" spans="7:7" x14ac:dyDescent="0.25">
      <c r="G429" s="67"/>
    </row>
    <row r="430" spans="7:7" x14ac:dyDescent="0.25">
      <c r="G430" s="67"/>
    </row>
    <row r="431" spans="7:7" x14ac:dyDescent="0.25">
      <c r="G431" s="67"/>
    </row>
    <row r="432" spans="7:7" x14ac:dyDescent="0.25">
      <c r="G432" s="67"/>
    </row>
    <row r="433" spans="7:7" x14ac:dyDescent="0.25">
      <c r="G433" s="67"/>
    </row>
    <row r="434" spans="7:7" x14ac:dyDescent="0.25">
      <c r="G434" s="67"/>
    </row>
    <row r="435" spans="7:7" x14ac:dyDescent="0.25">
      <c r="G435" s="67"/>
    </row>
    <row r="436" spans="7:7" x14ac:dyDescent="0.25">
      <c r="G436" s="67"/>
    </row>
    <row r="437" spans="7:7" x14ac:dyDescent="0.25">
      <c r="G437" s="67"/>
    </row>
    <row r="438" spans="7:7" x14ac:dyDescent="0.25">
      <c r="G438" s="67"/>
    </row>
    <row r="439" spans="7:7" x14ac:dyDescent="0.25">
      <c r="G439" s="67"/>
    </row>
    <row r="440" spans="7:7" x14ac:dyDescent="0.25">
      <c r="G440" s="67"/>
    </row>
    <row r="441" spans="7:7" x14ac:dyDescent="0.25">
      <c r="G441" s="67"/>
    </row>
    <row r="442" spans="7:7" x14ac:dyDescent="0.25">
      <c r="G442" s="67"/>
    </row>
    <row r="443" spans="7:7" x14ac:dyDescent="0.25">
      <c r="G443" s="68"/>
    </row>
    <row r="444" spans="7:7" x14ac:dyDescent="0.25">
      <c r="G444" s="68"/>
    </row>
    <row r="445" spans="7:7" x14ac:dyDescent="0.25">
      <c r="G445" s="68"/>
    </row>
    <row r="446" spans="7:7" x14ac:dyDescent="0.25">
      <c r="G446" s="68"/>
    </row>
    <row r="447" spans="7:7" x14ac:dyDescent="0.25">
      <c r="G447" s="67"/>
    </row>
    <row r="448" spans="7:7" x14ac:dyDescent="0.25">
      <c r="G448" s="67"/>
    </row>
    <row r="449" spans="7:7" x14ac:dyDescent="0.25">
      <c r="G449" s="147"/>
    </row>
    <row r="450" spans="7:7" x14ac:dyDescent="0.25">
      <c r="G450" s="147"/>
    </row>
    <row r="451" spans="7:7" x14ac:dyDescent="0.25">
      <c r="G451" s="147"/>
    </row>
    <row r="452" spans="7:7" x14ac:dyDescent="0.25">
      <c r="G452" s="147"/>
    </row>
    <row r="453" spans="7:7" x14ac:dyDescent="0.25">
      <c r="G453" s="147"/>
    </row>
    <row r="454" spans="7:7" x14ac:dyDescent="0.25">
      <c r="G454" s="147"/>
    </row>
    <row r="455" spans="7:7" x14ac:dyDescent="0.25">
      <c r="G455" s="147"/>
    </row>
    <row r="456" spans="7:7" x14ac:dyDescent="0.25">
      <c r="G456" s="147"/>
    </row>
    <row r="457" spans="7:7" x14ac:dyDescent="0.25">
      <c r="G457" s="147"/>
    </row>
    <row r="458" spans="7:7" x14ac:dyDescent="0.25">
      <c r="G458" s="147"/>
    </row>
    <row r="459" spans="7:7" x14ac:dyDescent="0.25">
      <c r="G459" s="147"/>
    </row>
    <row r="460" spans="7:7" x14ac:dyDescent="0.25">
      <c r="G460" s="147"/>
    </row>
    <row r="461" spans="7:7" x14ac:dyDescent="0.25">
      <c r="G461" s="147"/>
    </row>
    <row r="462" spans="7:7" x14ac:dyDescent="0.25">
      <c r="G462" s="147"/>
    </row>
    <row r="463" spans="7:7" x14ac:dyDescent="0.25">
      <c r="G463" s="147"/>
    </row>
    <row r="464" spans="7:7" x14ac:dyDescent="0.25">
      <c r="G464" s="147"/>
    </row>
    <row r="465" spans="7:7" x14ac:dyDescent="0.25">
      <c r="G465" s="147"/>
    </row>
    <row r="466" spans="7:7" x14ac:dyDescent="0.25">
      <c r="G466" s="147"/>
    </row>
    <row r="467" spans="7:7" x14ac:dyDescent="0.25">
      <c r="G467" s="147"/>
    </row>
    <row r="468" spans="7:7" x14ac:dyDescent="0.25">
      <c r="G468" s="147"/>
    </row>
    <row r="469" spans="7:7" x14ac:dyDescent="0.25">
      <c r="G469" s="147"/>
    </row>
    <row r="470" spans="7:7" x14ac:dyDescent="0.25">
      <c r="G470" s="147"/>
    </row>
    <row r="471" spans="7:7" x14ac:dyDescent="0.25">
      <c r="G471" s="147"/>
    </row>
    <row r="472" spans="7:7" x14ac:dyDescent="0.25">
      <c r="G472" s="147"/>
    </row>
    <row r="473" spans="7:7" x14ac:dyDescent="0.25">
      <c r="G473" s="147"/>
    </row>
    <row r="474" spans="7:7" x14ac:dyDescent="0.25">
      <c r="G474" s="147"/>
    </row>
    <row r="475" spans="7:7" x14ac:dyDescent="0.25">
      <c r="G475" s="147"/>
    </row>
    <row r="476" spans="7:7" x14ac:dyDescent="0.25">
      <c r="G476" s="147"/>
    </row>
    <row r="477" spans="7:7" x14ac:dyDescent="0.25">
      <c r="G477" s="147"/>
    </row>
    <row r="478" spans="7:7" x14ac:dyDescent="0.25">
      <c r="G478" s="147"/>
    </row>
    <row r="479" spans="7:7" x14ac:dyDescent="0.25">
      <c r="G479" s="147"/>
    </row>
    <row r="480" spans="7:7" x14ac:dyDescent="0.25">
      <c r="G480" s="147"/>
    </row>
    <row r="481" spans="7:7" x14ac:dyDescent="0.25">
      <c r="G481" s="147"/>
    </row>
    <row r="482" spans="7:7" x14ac:dyDescent="0.25">
      <c r="G482" s="147"/>
    </row>
    <row r="483" spans="7:7" x14ac:dyDescent="0.25">
      <c r="G483" s="147"/>
    </row>
    <row r="484" spans="7:7" x14ac:dyDescent="0.25">
      <c r="G484" s="147"/>
    </row>
    <row r="485" spans="7:7" x14ac:dyDescent="0.25">
      <c r="G485" s="147"/>
    </row>
    <row r="486" spans="7:7" x14ac:dyDescent="0.25">
      <c r="G486" s="147"/>
    </row>
    <row r="487" spans="7:7" x14ac:dyDescent="0.25">
      <c r="G487" s="147"/>
    </row>
    <row r="488" spans="7:7" x14ac:dyDescent="0.25">
      <c r="G488" s="147"/>
    </row>
    <row r="489" spans="7:7" x14ac:dyDescent="0.25">
      <c r="G489" s="147"/>
    </row>
    <row r="490" spans="7:7" x14ac:dyDescent="0.25">
      <c r="G490" s="147"/>
    </row>
    <row r="491" spans="7:7" x14ac:dyDescent="0.25">
      <c r="G491" s="147"/>
    </row>
    <row r="492" spans="7:7" x14ac:dyDescent="0.25">
      <c r="G492" s="147"/>
    </row>
    <row r="493" spans="7:7" x14ac:dyDescent="0.25">
      <c r="G493" s="147"/>
    </row>
    <row r="494" spans="7:7" x14ac:dyDescent="0.25">
      <c r="G494" s="147"/>
    </row>
    <row r="495" spans="7:7" x14ac:dyDescent="0.25">
      <c r="G495" s="147"/>
    </row>
    <row r="496" spans="7:7" x14ac:dyDescent="0.25">
      <c r="G496" s="147"/>
    </row>
    <row r="497" spans="7:7" x14ac:dyDescent="0.25">
      <c r="G497" s="147"/>
    </row>
    <row r="498" spans="7:7" x14ac:dyDescent="0.25">
      <c r="G498" s="147"/>
    </row>
    <row r="499" spans="7:7" x14ac:dyDescent="0.25">
      <c r="G499" s="147"/>
    </row>
    <row r="500" spans="7:7" x14ac:dyDescent="0.25">
      <c r="G500" s="147"/>
    </row>
    <row r="501" spans="7:7" x14ac:dyDescent="0.25">
      <c r="G501" s="147"/>
    </row>
    <row r="502" spans="7:7" x14ac:dyDescent="0.25">
      <c r="G502" s="147"/>
    </row>
    <row r="503" spans="7:7" x14ac:dyDescent="0.25">
      <c r="G503" s="147"/>
    </row>
    <row r="504" spans="7:7" x14ac:dyDescent="0.25">
      <c r="G504" s="147"/>
    </row>
    <row r="505" spans="7:7" x14ac:dyDescent="0.25">
      <c r="G505" s="147"/>
    </row>
    <row r="506" spans="7:7" x14ac:dyDescent="0.25">
      <c r="G506" s="147"/>
    </row>
    <row r="507" spans="7:7" x14ac:dyDescent="0.25">
      <c r="G507" s="147"/>
    </row>
    <row r="508" spans="7:7" x14ac:dyDescent="0.25">
      <c r="G508" s="147"/>
    </row>
    <row r="509" spans="7:7" x14ac:dyDescent="0.25">
      <c r="G509" s="147"/>
    </row>
    <row r="510" spans="7:7" x14ac:dyDescent="0.25">
      <c r="G510" s="147"/>
    </row>
    <row r="511" spans="7:7" x14ac:dyDescent="0.25">
      <c r="G511" s="147"/>
    </row>
    <row r="512" spans="7:7" x14ac:dyDescent="0.25">
      <c r="G512" s="147"/>
    </row>
    <row r="513" spans="7:7" x14ac:dyDescent="0.25">
      <c r="G513" s="147"/>
    </row>
    <row r="514" spans="7:7" x14ac:dyDescent="0.25">
      <c r="G514" s="147"/>
    </row>
    <row r="515" spans="7:7" x14ac:dyDescent="0.25">
      <c r="G515" s="147"/>
    </row>
    <row r="516" spans="7:7" x14ac:dyDescent="0.25">
      <c r="G516" s="147"/>
    </row>
    <row r="517" spans="7:7" x14ac:dyDescent="0.25">
      <c r="G517" s="147"/>
    </row>
    <row r="518" spans="7:7" x14ac:dyDescent="0.25">
      <c r="G518" s="147"/>
    </row>
    <row r="519" spans="7:7" x14ac:dyDescent="0.25">
      <c r="G519" s="147"/>
    </row>
  </sheetData>
  <autoFilter ref="H267:M343"/>
  <mergeCells count="299">
    <mergeCell ref="A266:F266"/>
    <mergeCell ref="H266:M266"/>
    <mergeCell ref="A264:M264"/>
    <mergeCell ref="A359:F359"/>
    <mergeCell ref="H359:M359"/>
    <mergeCell ref="A357:M357"/>
    <mergeCell ref="B371:E372"/>
    <mergeCell ref="F371:G371"/>
    <mergeCell ref="H371:J371"/>
    <mergeCell ref="C326:C327"/>
    <mergeCell ref="D326:D327"/>
    <mergeCell ref="E326:E327"/>
    <mergeCell ref="F326:F327"/>
    <mergeCell ref="F372:G372"/>
    <mergeCell ref="H372:J372"/>
    <mergeCell ref="L340:L341"/>
    <mergeCell ref="M340:M341"/>
    <mergeCell ref="J342:J343"/>
    <mergeCell ref="K342:K343"/>
    <mergeCell ref="L342:L343"/>
    <mergeCell ref="M342:M343"/>
    <mergeCell ref="J340:J341"/>
    <mergeCell ref="K340:K341"/>
    <mergeCell ref="L336:L337"/>
    <mergeCell ref="M336:M337"/>
    <mergeCell ref="J338:J339"/>
    <mergeCell ref="K338:K339"/>
    <mergeCell ref="L338:L339"/>
    <mergeCell ref="M338:M339"/>
    <mergeCell ref="J336:J337"/>
    <mergeCell ref="K336:K337"/>
    <mergeCell ref="L332:L333"/>
    <mergeCell ref="M332:M333"/>
    <mergeCell ref="J334:J335"/>
    <mergeCell ref="K334:K335"/>
    <mergeCell ref="L334:L335"/>
    <mergeCell ref="M334:M335"/>
    <mergeCell ref="J332:J333"/>
    <mergeCell ref="K332:K333"/>
    <mergeCell ref="L328:L329"/>
    <mergeCell ref="M328:M329"/>
    <mergeCell ref="J330:J331"/>
    <mergeCell ref="K330:K331"/>
    <mergeCell ref="L330:L331"/>
    <mergeCell ref="M330:M331"/>
    <mergeCell ref="J328:J329"/>
    <mergeCell ref="K328:K329"/>
    <mergeCell ref="A206:M206"/>
    <mergeCell ref="J326:J327"/>
    <mergeCell ref="K326:K327"/>
    <mergeCell ref="L326:L327"/>
    <mergeCell ref="M326:M327"/>
    <mergeCell ref="C324:C325"/>
    <mergeCell ref="D324:D325"/>
    <mergeCell ref="E324:E325"/>
    <mergeCell ref="F324:F325"/>
    <mergeCell ref="J324:J325"/>
    <mergeCell ref="K324:K325"/>
    <mergeCell ref="L324:L325"/>
    <mergeCell ref="M324:M325"/>
    <mergeCell ref="A208:F208"/>
    <mergeCell ref="H208:M208"/>
    <mergeCell ref="J320:J321"/>
    <mergeCell ref="L320:L321"/>
    <mergeCell ref="M320:M321"/>
    <mergeCell ref="J322:J323"/>
    <mergeCell ref="K322:K323"/>
    <mergeCell ref="L322:L323"/>
    <mergeCell ref="M322:M323"/>
    <mergeCell ref="L316:L317"/>
    <mergeCell ref="M316:M317"/>
    <mergeCell ref="J318:J319"/>
    <mergeCell ref="K318:K319"/>
    <mergeCell ref="L318:L319"/>
    <mergeCell ref="M318:M319"/>
    <mergeCell ref="C322:C323"/>
    <mergeCell ref="D322:D323"/>
    <mergeCell ref="E322:E323"/>
    <mergeCell ref="F322:F323"/>
    <mergeCell ref="J316:J317"/>
    <mergeCell ref="K316:K317"/>
    <mergeCell ref="C320:C321"/>
    <mergeCell ref="D320:D321"/>
    <mergeCell ref="E320:E321"/>
    <mergeCell ref="F320:F321"/>
    <mergeCell ref="C318:C319"/>
    <mergeCell ref="D318:D319"/>
    <mergeCell ref="E318:E319"/>
    <mergeCell ref="F318:F319"/>
    <mergeCell ref="C316:C317"/>
    <mergeCell ref="D316:D317"/>
    <mergeCell ref="E316:E317"/>
    <mergeCell ref="F316:F317"/>
    <mergeCell ref="K320:K321"/>
    <mergeCell ref="C314:C315"/>
    <mergeCell ref="D314:D315"/>
    <mergeCell ref="E314:E315"/>
    <mergeCell ref="F314:F315"/>
    <mergeCell ref="C312:C313"/>
    <mergeCell ref="D312:D313"/>
    <mergeCell ref="E312:E313"/>
    <mergeCell ref="F312:F313"/>
    <mergeCell ref="C310:C311"/>
    <mergeCell ref="D310:D311"/>
    <mergeCell ref="E310:E311"/>
    <mergeCell ref="F310:F311"/>
    <mergeCell ref="C308:C309"/>
    <mergeCell ref="D308:D309"/>
    <mergeCell ref="E308:E309"/>
    <mergeCell ref="F308:F309"/>
    <mergeCell ref="C306:C307"/>
    <mergeCell ref="D306:D307"/>
    <mergeCell ref="E306:E307"/>
    <mergeCell ref="F306:F307"/>
    <mergeCell ref="C304:C305"/>
    <mergeCell ref="D304:D305"/>
    <mergeCell ref="E304:E305"/>
    <mergeCell ref="F304:F305"/>
    <mergeCell ref="C302:C303"/>
    <mergeCell ref="D302:D303"/>
    <mergeCell ref="E302:E303"/>
    <mergeCell ref="F302:F303"/>
    <mergeCell ref="C300:C301"/>
    <mergeCell ref="D300:D301"/>
    <mergeCell ref="E300:E301"/>
    <mergeCell ref="F300:F301"/>
    <mergeCell ref="C298:C299"/>
    <mergeCell ref="D298:D299"/>
    <mergeCell ref="E298:E299"/>
    <mergeCell ref="F298:F299"/>
    <mergeCell ref="C296:C297"/>
    <mergeCell ref="D296:D297"/>
    <mergeCell ref="E296:E297"/>
    <mergeCell ref="F296:F297"/>
    <mergeCell ref="C294:C295"/>
    <mergeCell ref="D294:D295"/>
    <mergeCell ref="E294:E295"/>
    <mergeCell ref="F294:F295"/>
    <mergeCell ref="C292:C293"/>
    <mergeCell ref="D292:D293"/>
    <mergeCell ref="E292:E293"/>
    <mergeCell ref="F292:F293"/>
    <mergeCell ref="C290:C291"/>
    <mergeCell ref="D290:D291"/>
    <mergeCell ref="E290:E291"/>
    <mergeCell ref="F290:F291"/>
    <mergeCell ref="C288:C289"/>
    <mergeCell ref="D288:D289"/>
    <mergeCell ref="E288:E289"/>
    <mergeCell ref="F288:F289"/>
    <mergeCell ref="C286:C287"/>
    <mergeCell ref="D286:D287"/>
    <mergeCell ref="E286:E287"/>
    <mergeCell ref="F286:F287"/>
    <mergeCell ref="J314:J315"/>
    <mergeCell ref="K314:K315"/>
    <mergeCell ref="L314:L315"/>
    <mergeCell ref="M314:M315"/>
    <mergeCell ref="A15:M15"/>
    <mergeCell ref="A99:F99"/>
    <mergeCell ref="H99:M99"/>
    <mergeCell ref="L310:L311"/>
    <mergeCell ref="M310:M311"/>
    <mergeCell ref="J312:J313"/>
    <mergeCell ref="K312:K313"/>
    <mergeCell ref="L312:L313"/>
    <mergeCell ref="M312:M313"/>
    <mergeCell ref="J310:J311"/>
    <mergeCell ref="K310:K311"/>
    <mergeCell ref="L306:L307"/>
    <mergeCell ref="M306:M307"/>
    <mergeCell ref="J308:J309"/>
    <mergeCell ref="K308:K309"/>
    <mergeCell ref="L308:L309"/>
    <mergeCell ref="M308:M309"/>
    <mergeCell ref="J304:J305"/>
    <mergeCell ref="K304:K305"/>
    <mergeCell ref="L304:L305"/>
    <mergeCell ref="M304:M305"/>
    <mergeCell ref="J306:J307"/>
    <mergeCell ref="K306:K307"/>
    <mergeCell ref="L300:L301"/>
    <mergeCell ref="M300:M301"/>
    <mergeCell ref="J302:J303"/>
    <mergeCell ref="K302:K303"/>
    <mergeCell ref="L302:L303"/>
    <mergeCell ref="M302:M303"/>
    <mergeCell ref="J300:J301"/>
    <mergeCell ref="K300:K301"/>
    <mergeCell ref="A97:M97"/>
    <mergeCell ref="O32:P32"/>
    <mergeCell ref="L296:L297"/>
    <mergeCell ref="M296:M297"/>
    <mergeCell ref="J298:J299"/>
    <mergeCell ref="K298:K299"/>
    <mergeCell ref="L298:L299"/>
    <mergeCell ref="M298:M299"/>
    <mergeCell ref="J296:J297"/>
    <mergeCell ref="K296:K297"/>
    <mergeCell ref="O33:P33"/>
    <mergeCell ref="L286:L287"/>
    <mergeCell ref="M286:M287"/>
    <mergeCell ref="L280:L281"/>
    <mergeCell ref="M280:M281"/>
    <mergeCell ref="J282:J283"/>
    <mergeCell ref="K282:K283"/>
    <mergeCell ref="L282:L283"/>
    <mergeCell ref="M282:M283"/>
    <mergeCell ref="C284:C285"/>
    <mergeCell ref="D284:D285"/>
    <mergeCell ref="E284:E285"/>
    <mergeCell ref="F284:F285"/>
    <mergeCell ref="J280:J281"/>
    <mergeCell ref="O28:O31"/>
    <mergeCell ref="P23:R24"/>
    <mergeCell ref="L292:L293"/>
    <mergeCell ref="M292:M293"/>
    <mergeCell ref="J294:J295"/>
    <mergeCell ref="K294:K295"/>
    <mergeCell ref="L294:L295"/>
    <mergeCell ref="M294:M295"/>
    <mergeCell ref="J292:J293"/>
    <mergeCell ref="K292:K293"/>
    <mergeCell ref="L288:L289"/>
    <mergeCell ref="M288:M289"/>
    <mergeCell ref="J290:J291"/>
    <mergeCell ref="K290:K291"/>
    <mergeCell ref="L290:L291"/>
    <mergeCell ref="M290:M291"/>
    <mergeCell ref="J288:J289"/>
    <mergeCell ref="K288:K289"/>
    <mergeCell ref="J284:J285"/>
    <mergeCell ref="K284:K285"/>
    <mergeCell ref="L284:L285"/>
    <mergeCell ref="M284:M285"/>
    <mergeCell ref="J286:J287"/>
    <mergeCell ref="K286:K287"/>
    <mergeCell ref="K280:K281"/>
    <mergeCell ref="L276:L277"/>
    <mergeCell ref="M276:M277"/>
    <mergeCell ref="C282:C283"/>
    <mergeCell ref="D282:D283"/>
    <mergeCell ref="E282:E283"/>
    <mergeCell ref="F282:F283"/>
    <mergeCell ref="J278:J279"/>
    <mergeCell ref="K278:K279"/>
    <mergeCell ref="L278:L279"/>
    <mergeCell ref="M278:M279"/>
    <mergeCell ref="C280:C281"/>
    <mergeCell ref="D280:D281"/>
    <mergeCell ref="E280:E281"/>
    <mergeCell ref="F280:F281"/>
    <mergeCell ref="J276:J277"/>
    <mergeCell ref="K276:K277"/>
    <mergeCell ref="F268:F269"/>
    <mergeCell ref="C270:C271"/>
    <mergeCell ref="D270:D271"/>
    <mergeCell ref="E270:E271"/>
    <mergeCell ref="F270:F271"/>
    <mergeCell ref="L274:L275"/>
    <mergeCell ref="M274:M275"/>
    <mergeCell ref="C278:C279"/>
    <mergeCell ref="D278:D279"/>
    <mergeCell ref="E278:E279"/>
    <mergeCell ref="F278:F279"/>
    <mergeCell ref="J272:J273"/>
    <mergeCell ref="K272:K273"/>
    <mergeCell ref="L272:L273"/>
    <mergeCell ref="M272:M273"/>
    <mergeCell ref="C276:C277"/>
    <mergeCell ref="D276:D277"/>
    <mergeCell ref="E276:E277"/>
    <mergeCell ref="F276:F277"/>
    <mergeCell ref="J274:J275"/>
    <mergeCell ref="K274:K275"/>
    <mergeCell ref="T28:T33"/>
    <mergeCell ref="D12:L12"/>
    <mergeCell ref="D13:L13"/>
    <mergeCell ref="A17:F17"/>
    <mergeCell ref="H17:M17"/>
    <mergeCell ref="L268:L269"/>
    <mergeCell ref="M268:M269"/>
    <mergeCell ref="C274:C275"/>
    <mergeCell ref="D274:D275"/>
    <mergeCell ref="E274:E275"/>
    <mergeCell ref="F274:F275"/>
    <mergeCell ref="J270:J271"/>
    <mergeCell ref="K270:K271"/>
    <mergeCell ref="L270:L271"/>
    <mergeCell ref="M270:M271"/>
    <mergeCell ref="C272:C273"/>
    <mergeCell ref="D272:D273"/>
    <mergeCell ref="E272:E273"/>
    <mergeCell ref="F272:F273"/>
    <mergeCell ref="J268:J269"/>
    <mergeCell ref="K268:K269"/>
    <mergeCell ref="C268:C269"/>
    <mergeCell ref="D268:D269"/>
    <mergeCell ref="E268:E269"/>
  </mergeCells>
  <hyperlinks>
    <hyperlink ref="H371" r:id="rId1"/>
  </hyperlinks>
  <pageMargins left="0.70866141732283472" right="0.70866141732283472" top="0.74803149606299213" bottom="0.74803149606299213" header="0.31496062992125984" footer="0.31496062992125984"/>
  <pageSetup paperSize="9" scale="34" fitToHeight="0" orientation="portrait" r:id="rId2"/>
  <headerFooter>
    <oddFooter>&amp;C&amp;P&amp;N</oddFooter>
  </headerFooter>
  <rowBreaks count="3" manualBreakCount="3">
    <brk id="94" max="19" man="1"/>
    <brk id="205" max="19" man="1"/>
    <brk id="263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4:V279"/>
  <sheetViews>
    <sheetView view="pageBreakPreview" topLeftCell="A16" zoomScale="85" zoomScaleNormal="85" zoomScaleSheetLayoutView="85" workbookViewId="0">
      <selection activeCell="I120" sqref="I120"/>
    </sheetView>
  </sheetViews>
  <sheetFormatPr defaultRowHeight="15" x14ac:dyDescent="0.25"/>
  <cols>
    <col min="1" max="1" width="11.7109375" customWidth="1"/>
    <col min="2" max="2" width="14.7109375" customWidth="1"/>
    <col min="3" max="3" width="8.7109375" style="3" customWidth="1"/>
    <col min="4" max="4" width="8.7109375" customWidth="1"/>
    <col min="5" max="7" width="14.7109375" customWidth="1"/>
    <col min="8" max="8" width="3.7109375" customWidth="1"/>
    <col min="9" max="9" width="14.7109375" customWidth="1"/>
    <col min="10" max="10" width="8.7109375" style="28" customWidth="1"/>
    <col min="11" max="11" width="8.7109375" customWidth="1"/>
    <col min="12" max="12" width="14.7109375" style="33" customWidth="1"/>
    <col min="13" max="14" width="14.7109375" customWidth="1"/>
    <col min="15" max="15" width="11.7109375" customWidth="1"/>
    <col min="16" max="16" width="16.140625" customWidth="1"/>
    <col min="17" max="18" width="16.7109375" customWidth="1"/>
    <col min="19" max="22" width="8.7109375" customWidth="1"/>
  </cols>
  <sheetData>
    <row r="4" spans="5:14" x14ac:dyDescent="0.25">
      <c r="N4" s="92">
        <v>44090</v>
      </c>
    </row>
    <row r="12" spans="5:14" ht="21" x14ac:dyDescent="0.25">
      <c r="E12" s="348" t="s">
        <v>35</v>
      </c>
      <c r="F12" s="348"/>
      <c r="G12" s="348"/>
      <c r="H12" s="348"/>
      <c r="I12" s="348"/>
      <c r="J12" s="348"/>
      <c r="K12" s="348"/>
      <c r="L12" s="348"/>
      <c r="M12" s="348"/>
    </row>
    <row r="13" spans="5:14" ht="21" x14ac:dyDescent="0.25">
      <c r="E13" s="370" t="s">
        <v>36</v>
      </c>
      <c r="F13" s="370"/>
      <c r="G13" s="370"/>
      <c r="H13" s="370"/>
      <c r="I13" s="370"/>
      <c r="J13" s="370"/>
      <c r="K13" s="370"/>
      <c r="L13" s="370"/>
      <c r="M13" s="370"/>
    </row>
    <row r="16" spans="5:14" ht="15.75" thickBot="1" x14ac:dyDescent="0.3"/>
    <row r="17" spans="2:19" ht="20.100000000000001" customHeight="1" thickBot="1" x14ac:dyDescent="0.4">
      <c r="B17" s="473" t="s">
        <v>26</v>
      </c>
      <c r="C17" s="474"/>
      <c r="D17" s="474"/>
      <c r="E17" s="474"/>
      <c r="F17" s="474"/>
      <c r="G17" s="475"/>
      <c r="H17" s="69"/>
      <c r="I17" s="473" t="s">
        <v>25</v>
      </c>
      <c r="J17" s="474"/>
      <c r="K17" s="474"/>
      <c r="L17" s="474"/>
      <c r="M17" s="474"/>
      <c r="N17" s="475"/>
    </row>
    <row r="18" spans="2:19" ht="39.950000000000003" customHeight="1" thickBot="1" x14ac:dyDescent="0.3">
      <c r="B18" s="20" t="s">
        <v>14</v>
      </c>
      <c r="C18" s="24" t="s">
        <v>15</v>
      </c>
      <c r="D18" s="25" t="s">
        <v>21</v>
      </c>
      <c r="E18" s="27" t="s">
        <v>16</v>
      </c>
      <c r="F18" s="29" t="s">
        <v>17</v>
      </c>
      <c r="G18" s="26" t="s">
        <v>19</v>
      </c>
      <c r="H18" s="54"/>
      <c r="I18" s="20" t="s">
        <v>14</v>
      </c>
      <c r="J18" s="24" t="s">
        <v>15</v>
      </c>
      <c r="K18" s="25" t="s">
        <v>21</v>
      </c>
      <c r="L18" s="27" t="s">
        <v>16</v>
      </c>
      <c r="M18" s="29" t="s">
        <v>17</v>
      </c>
      <c r="N18" s="26" t="s">
        <v>19</v>
      </c>
    </row>
    <row r="19" spans="2:19" hidden="1" x14ac:dyDescent="0.25">
      <c r="B19" s="70">
        <f>I271+1</f>
        <v>254</v>
      </c>
      <c r="C19" s="30">
        <v>14.3</v>
      </c>
      <c r="D19" s="23">
        <f>E19/C19</f>
        <v>83.916083916083906</v>
      </c>
      <c r="E19" s="41">
        <v>1200</v>
      </c>
      <c r="F19" s="64" t="s">
        <v>18</v>
      </c>
      <c r="G19" s="86" t="s">
        <v>2</v>
      </c>
      <c r="H19" s="67"/>
      <c r="I19" s="70">
        <v>1</v>
      </c>
      <c r="J19" s="30">
        <v>14.8</v>
      </c>
      <c r="K19" s="23">
        <f>L19/J19</f>
        <v>64.189189189189193</v>
      </c>
      <c r="L19" s="41">
        <v>950</v>
      </c>
      <c r="M19" s="42" t="s">
        <v>18</v>
      </c>
      <c r="N19" s="74" t="s">
        <v>2</v>
      </c>
    </row>
    <row r="20" spans="2:19" hidden="1" x14ac:dyDescent="0.25">
      <c r="B20" s="71">
        <f t="shared" ref="B20:B28" si="0">B19+1</f>
        <v>255</v>
      </c>
      <c r="C20" s="31">
        <v>14.7</v>
      </c>
      <c r="D20" s="22">
        <f t="shared" ref="D20:D83" si="1">E20/C20</f>
        <v>81.632653061224488</v>
      </c>
      <c r="E20" s="43">
        <v>1200</v>
      </c>
      <c r="F20" s="64" t="s">
        <v>18</v>
      </c>
      <c r="G20" s="74" t="s">
        <v>2</v>
      </c>
      <c r="H20" s="67"/>
      <c r="I20" s="71">
        <v>2</v>
      </c>
      <c r="J20" s="31">
        <v>14.2</v>
      </c>
      <c r="K20" s="22">
        <f t="shared" ref="K20:K83" si="2">L20/J20</f>
        <v>66.901408450704224</v>
      </c>
      <c r="L20" s="43">
        <v>950</v>
      </c>
      <c r="M20" s="42" t="s">
        <v>18</v>
      </c>
      <c r="N20" s="74" t="s">
        <v>2</v>
      </c>
    </row>
    <row r="21" spans="2:19" hidden="1" x14ac:dyDescent="0.25">
      <c r="B21" s="71">
        <f t="shared" si="0"/>
        <v>256</v>
      </c>
      <c r="C21" s="31">
        <v>14.2</v>
      </c>
      <c r="D21" s="22">
        <f t="shared" si="1"/>
        <v>84.507042253521135</v>
      </c>
      <c r="E21" s="43">
        <v>1200</v>
      </c>
      <c r="F21" s="64" t="s">
        <v>18</v>
      </c>
      <c r="G21" s="74" t="s">
        <v>2</v>
      </c>
      <c r="H21" s="67"/>
      <c r="I21" s="71">
        <v>3</v>
      </c>
      <c r="J21" s="31">
        <v>14.2</v>
      </c>
      <c r="K21" s="22">
        <f t="shared" si="2"/>
        <v>66.901408450704224</v>
      </c>
      <c r="L21" s="43">
        <v>950</v>
      </c>
      <c r="M21" s="42" t="s">
        <v>18</v>
      </c>
      <c r="N21" s="74" t="s">
        <v>2</v>
      </c>
    </row>
    <row r="22" spans="2:19" hidden="1" x14ac:dyDescent="0.25">
      <c r="B22" s="71">
        <f t="shared" si="0"/>
        <v>257</v>
      </c>
      <c r="C22" s="31">
        <v>14.2</v>
      </c>
      <c r="D22" s="22">
        <f t="shared" si="1"/>
        <v>84.507042253521135</v>
      </c>
      <c r="E22" s="43">
        <v>1200</v>
      </c>
      <c r="F22" s="64" t="s">
        <v>18</v>
      </c>
      <c r="G22" s="74" t="s">
        <v>2</v>
      </c>
      <c r="H22" s="67"/>
      <c r="I22" s="71">
        <v>4</v>
      </c>
      <c r="J22" s="31">
        <v>14.2</v>
      </c>
      <c r="K22" s="22">
        <f t="shared" si="2"/>
        <v>66.901408450704224</v>
      </c>
      <c r="L22" s="43">
        <v>950</v>
      </c>
      <c r="M22" s="42" t="s">
        <v>18</v>
      </c>
      <c r="N22" s="74" t="s">
        <v>2</v>
      </c>
    </row>
    <row r="23" spans="2:19" hidden="1" x14ac:dyDescent="0.25">
      <c r="B23" s="71">
        <f t="shared" si="0"/>
        <v>258</v>
      </c>
      <c r="C23" s="31">
        <v>14.2</v>
      </c>
      <c r="D23" s="22">
        <f t="shared" si="1"/>
        <v>84.507042253521135</v>
      </c>
      <c r="E23" s="43">
        <v>1200</v>
      </c>
      <c r="F23" s="64" t="s">
        <v>18</v>
      </c>
      <c r="G23" s="74" t="s">
        <v>2</v>
      </c>
      <c r="H23" s="67"/>
      <c r="I23" s="71">
        <v>5</v>
      </c>
      <c r="J23" s="31">
        <v>14.2</v>
      </c>
      <c r="K23" s="22">
        <f t="shared" si="2"/>
        <v>66.901408450704224</v>
      </c>
      <c r="L23" s="43">
        <v>950</v>
      </c>
      <c r="M23" s="42" t="s">
        <v>18</v>
      </c>
      <c r="N23" s="74" t="s">
        <v>2</v>
      </c>
    </row>
    <row r="24" spans="2:19" hidden="1" x14ac:dyDescent="0.25">
      <c r="B24" s="71">
        <f t="shared" si="0"/>
        <v>259</v>
      </c>
      <c r="C24" s="31">
        <v>14.2</v>
      </c>
      <c r="D24" s="22">
        <f t="shared" si="1"/>
        <v>84.507042253521135</v>
      </c>
      <c r="E24" s="43">
        <v>1200</v>
      </c>
      <c r="F24" s="64" t="s">
        <v>18</v>
      </c>
      <c r="G24" s="74" t="s">
        <v>2</v>
      </c>
      <c r="H24" s="67"/>
      <c r="I24" s="71">
        <v>6</v>
      </c>
      <c r="J24" s="31">
        <v>14.2</v>
      </c>
      <c r="K24" s="22">
        <f t="shared" si="2"/>
        <v>66.901408450704224</v>
      </c>
      <c r="L24" s="43">
        <v>950</v>
      </c>
      <c r="M24" s="42" t="s">
        <v>18</v>
      </c>
      <c r="N24" s="74" t="s">
        <v>2</v>
      </c>
      <c r="Q24" s="58"/>
      <c r="R24" s="58"/>
    </row>
    <row r="25" spans="2:19" hidden="1" x14ac:dyDescent="0.25">
      <c r="B25" s="71">
        <f t="shared" si="0"/>
        <v>260</v>
      </c>
      <c r="C25" s="31">
        <v>13.7</v>
      </c>
      <c r="D25" s="22">
        <f t="shared" si="1"/>
        <v>83.941605839416056</v>
      </c>
      <c r="E25" s="43">
        <v>1150</v>
      </c>
      <c r="F25" s="64" t="s">
        <v>18</v>
      </c>
      <c r="G25" s="74" t="s">
        <v>2</v>
      </c>
      <c r="H25" s="67"/>
      <c r="I25" s="71">
        <v>7</v>
      </c>
      <c r="J25" s="31">
        <v>16.8</v>
      </c>
      <c r="K25" s="22">
        <f t="shared" si="2"/>
        <v>62.5</v>
      </c>
      <c r="L25" s="43">
        <v>1050</v>
      </c>
      <c r="M25" s="42" t="s">
        <v>18</v>
      </c>
      <c r="N25" s="74" t="s">
        <v>2</v>
      </c>
      <c r="Q25" s="59"/>
      <c r="R25" s="59"/>
    </row>
    <row r="26" spans="2:19" hidden="1" x14ac:dyDescent="0.25">
      <c r="B26" s="70">
        <f t="shared" si="0"/>
        <v>261</v>
      </c>
      <c r="C26" s="30">
        <v>13.8</v>
      </c>
      <c r="D26" s="23">
        <f t="shared" si="1"/>
        <v>83.333333333333329</v>
      </c>
      <c r="E26" s="41">
        <v>1150</v>
      </c>
      <c r="F26" s="64" t="s">
        <v>18</v>
      </c>
      <c r="G26" s="74" t="s">
        <v>2</v>
      </c>
      <c r="H26" s="67"/>
      <c r="I26" s="71">
        <v>8</v>
      </c>
      <c r="J26" s="31">
        <v>17</v>
      </c>
      <c r="K26" s="22">
        <f t="shared" si="2"/>
        <v>64.705882352941174</v>
      </c>
      <c r="L26" s="43">
        <v>1100</v>
      </c>
      <c r="M26" s="42" t="s">
        <v>18</v>
      </c>
      <c r="N26" s="74" t="s">
        <v>2</v>
      </c>
      <c r="Q26" s="59"/>
      <c r="R26" s="59"/>
    </row>
    <row r="27" spans="2:19" hidden="1" x14ac:dyDescent="0.25">
      <c r="B27" s="71">
        <f t="shared" si="0"/>
        <v>262</v>
      </c>
      <c r="C27" s="31">
        <v>15.1</v>
      </c>
      <c r="D27" s="22">
        <f t="shared" si="1"/>
        <v>82.78145695364239</v>
      </c>
      <c r="E27" s="43">
        <v>1250</v>
      </c>
      <c r="F27" s="64" t="s">
        <v>18</v>
      </c>
      <c r="G27" s="74" t="s">
        <v>2</v>
      </c>
      <c r="H27" s="67"/>
      <c r="I27" s="71">
        <v>9</v>
      </c>
      <c r="J27" s="31">
        <v>15.1</v>
      </c>
      <c r="K27" s="22">
        <f t="shared" si="2"/>
        <v>66.225165562913915</v>
      </c>
      <c r="L27" s="43">
        <v>1000</v>
      </c>
      <c r="M27" s="42" t="s">
        <v>18</v>
      </c>
      <c r="N27" s="74" t="s">
        <v>2</v>
      </c>
      <c r="P27" s="90"/>
      <c r="Q27" s="60" t="s">
        <v>10</v>
      </c>
      <c r="R27" s="60"/>
      <c r="S27" s="6"/>
    </row>
    <row r="28" spans="2:19" hidden="1" x14ac:dyDescent="0.25">
      <c r="B28" s="71">
        <f t="shared" si="0"/>
        <v>263</v>
      </c>
      <c r="C28" s="31">
        <v>15.1</v>
      </c>
      <c r="D28" s="22">
        <f t="shared" si="1"/>
        <v>82.78145695364239</v>
      </c>
      <c r="E28" s="43">
        <v>1250</v>
      </c>
      <c r="F28" s="64" t="s">
        <v>18</v>
      </c>
      <c r="G28" s="74" t="s">
        <v>2</v>
      </c>
      <c r="H28" s="67"/>
      <c r="I28" s="71">
        <v>10</v>
      </c>
      <c r="J28" s="31">
        <v>15.1</v>
      </c>
      <c r="K28" s="22">
        <f t="shared" si="2"/>
        <v>66.225165562913915</v>
      </c>
      <c r="L28" s="43">
        <v>1000</v>
      </c>
      <c r="M28" s="42" t="s">
        <v>18</v>
      </c>
      <c r="N28" s="74" t="s">
        <v>2</v>
      </c>
      <c r="P28" s="6"/>
      <c r="Q28" s="60"/>
      <c r="R28" s="60"/>
      <c r="S28" s="6"/>
    </row>
    <row r="29" spans="2:19" hidden="1" x14ac:dyDescent="0.25">
      <c r="B29" s="71">
        <f>B28+1</f>
        <v>264</v>
      </c>
      <c r="C29" s="31">
        <v>17.399999999999999</v>
      </c>
      <c r="D29" s="22">
        <f t="shared" si="1"/>
        <v>77.58620689655173</v>
      </c>
      <c r="E29" s="43">
        <v>1350</v>
      </c>
      <c r="F29" s="64" t="s">
        <v>18</v>
      </c>
      <c r="G29" s="74" t="s">
        <v>2</v>
      </c>
      <c r="H29" s="67"/>
      <c r="I29" s="71">
        <v>11</v>
      </c>
      <c r="J29" s="31">
        <v>17.399999999999999</v>
      </c>
      <c r="K29" s="22">
        <f t="shared" si="2"/>
        <v>63.218390804597703</v>
      </c>
      <c r="L29" s="43">
        <v>1100</v>
      </c>
      <c r="M29" s="42" t="s">
        <v>18</v>
      </c>
      <c r="N29" s="74" t="s">
        <v>2</v>
      </c>
      <c r="P29" s="32"/>
      <c r="Q29" s="60" t="s">
        <v>11</v>
      </c>
      <c r="R29" s="60"/>
      <c r="S29" s="6"/>
    </row>
    <row r="30" spans="2:19" hidden="1" x14ac:dyDescent="0.25">
      <c r="B30" s="71">
        <f>B29+1</f>
        <v>265</v>
      </c>
      <c r="C30" s="31">
        <v>14.2</v>
      </c>
      <c r="D30" s="22">
        <f t="shared" si="1"/>
        <v>84.507042253521135</v>
      </c>
      <c r="E30" s="43">
        <v>1200</v>
      </c>
      <c r="F30" s="64" t="s">
        <v>18</v>
      </c>
      <c r="G30" s="74" t="s">
        <v>2</v>
      </c>
      <c r="H30" s="67"/>
      <c r="I30" s="71">
        <v>12</v>
      </c>
      <c r="J30" s="31">
        <v>14.2</v>
      </c>
      <c r="K30" s="22">
        <f t="shared" si="2"/>
        <v>66.901408450704224</v>
      </c>
      <c r="L30" s="43">
        <v>950</v>
      </c>
      <c r="M30" s="42" t="s">
        <v>18</v>
      </c>
      <c r="N30" s="74" t="s">
        <v>2</v>
      </c>
      <c r="P30" s="6"/>
      <c r="Q30" s="60"/>
      <c r="R30" s="60"/>
      <c r="S30" s="6"/>
    </row>
    <row r="31" spans="2:19" hidden="1" x14ac:dyDescent="0.25">
      <c r="B31" s="71">
        <f>B30+1</f>
        <v>266</v>
      </c>
      <c r="C31" s="31">
        <v>14.2</v>
      </c>
      <c r="D31" s="22">
        <f t="shared" si="1"/>
        <v>70.422535211267615</v>
      </c>
      <c r="E31" s="43">
        <v>1000</v>
      </c>
      <c r="F31" s="64" t="s">
        <v>18</v>
      </c>
      <c r="G31" s="77" t="s">
        <v>29</v>
      </c>
      <c r="H31" s="68"/>
      <c r="I31" s="71">
        <v>13</v>
      </c>
      <c r="J31" s="31">
        <v>14.2</v>
      </c>
      <c r="K31" s="22">
        <f t="shared" si="2"/>
        <v>66.901408450704224</v>
      </c>
      <c r="L31" s="43">
        <v>950</v>
      </c>
      <c r="M31" s="42" t="s">
        <v>18</v>
      </c>
      <c r="N31" s="74" t="s">
        <v>2</v>
      </c>
      <c r="P31" s="36"/>
      <c r="Q31" s="60" t="s">
        <v>12</v>
      </c>
      <c r="R31" s="60"/>
      <c r="S31" s="6"/>
    </row>
    <row r="32" spans="2:19" hidden="1" x14ac:dyDescent="0.25">
      <c r="B32" s="71">
        <f>B31+1</f>
        <v>267</v>
      </c>
      <c r="C32" s="31">
        <v>14.2</v>
      </c>
      <c r="D32" s="22">
        <f t="shared" si="1"/>
        <v>70.422535211267615</v>
      </c>
      <c r="E32" s="43">
        <v>1000</v>
      </c>
      <c r="F32" s="64" t="s">
        <v>18</v>
      </c>
      <c r="G32" s="77" t="s">
        <v>29</v>
      </c>
      <c r="H32" s="68"/>
      <c r="I32" s="71">
        <v>14</v>
      </c>
      <c r="J32" s="31">
        <v>14.2</v>
      </c>
      <c r="K32" s="22">
        <f t="shared" si="2"/>
        <v>66.901408450704224</v>
      </c>
      <c r="L32" s="43">
        <v>950</v>
      </c>
      <c r="M32" s="42" t="s">
        <v>18</v>
      </c>
      <c r="N32" s="74" t="s">
        <v>2</v>
      </c>
      <c r="P32" s="6"/>
      <c r="Q32" s="60"/>
      <c r="R32" s="60"/>
      <c r="S32" s="6"/>
    </row>
    <row r="33" spans="2:22" hidden="1" x14ac:dyDescent="0.25">
      <c r="B33" s="71">
        <f>B32+1</f>
        <v>268</v>
      </c>
      <c r="C33" s="31">
        <v>14.2</v>
      </c>
      <c r="D33" s="22">
        <f t="shared" si="1"/>
        <v>70.422535211267615</v>
      </c>
      <c r="E33" s="43">
        <v>1000</v>
      </c>
      <c r="F33" s="64" t="s">
        <v>18</v>
      </c>
      <c r="G33" s="77" t="s">
        <v>29</v>
      </c>
      <c r="H33" s="68"/>
      <c r="I33" s="71">
        <v>15</v>
      </c>
      <c r="J33" s="31">
        <v>14.2</v>
      </c>
      <c r="K33" s="22">
        <f t="shared" si="2"/>
        <v>66.901408450704224</v>
      </c>
      <c r="L33" s="43">
        <v>950</v>
      </c>
      <c r="M33" s="42" t="s">
        <v>18</v>
      </c>
      <c r="N33" s="74" t="s">
        <v>2</v>
      </c>
      <c r="P33" s="18"/>
      <c r="Q33" s="372" t="s">
        <v>13</v>
      </c>
      <c r="R33" s="60"/>
      <c r="S33" s="6"/>
    </row>
    <row r="34" spans="2:22" hidden="1" x14ac:dyDescent="0.25">
      <c r="B34" s="71">
        <v>269</v>
      </c>
      <c r="C34" s="31">
        <v>14.2</v>
      </c>
      <c r="D34" s="22">
        <f t="shared" si="1"/>
        <v>70.422535211267615</v>
      </c>
      <c r="E34" s="43">
        <v>1000</v>
      </c>
      <c r="F34" s="64" t="s">
        <v>18</v>
      </c>
      <c r="G34" s="77" t="s">
        <v>29</v>
      </c>
      <c r="H34" s="68"/>
      <c r="I34" s="71">
        <v>16</v>
      </c>
      <c r="J34" s="31">
        <v>14.2</v>
      </c>
      <c r="K34" s="22">
        <f t="shared" si="2"/>
        <v>66.901408450704224</v>
      </c>
      <c r="L34" s="43">
        <v>950</v>
      </c>
      <c r="M34" s="42" t="s">
        <v>18</v>
      </c>
      <c r="N34" s="74" t="s">
        <v>2</v>
      </c>
      <c r="P34" s="38"/>
      <c r="Q34" s="372"/>
      <c r="R34" s="58"/>
    </row>
    <row r="35" spans="2:22" hidden="1" x14ac:dyDescent="0.25">
      <c r="B35" s="71">
        <v>270</v>
      </c>
      <c r="C35" s="31">
        <v>15.1</v>
      </c>
      <c r="D35" s="22">
        <f t="shared" si="1"/>
        <v>69.536423841059602</v>
      </c>
      <c r="E35" s="43">
        <v>1050</v>
      </c>
      <c r="F35" s="64" t="s">
        <v>18</v>
      </c>
      <c r="G35" s="77" t="s">
        <v>29</v>
      </c>
      <c r="H35" s="68"/>
      <c r="I35" s="71">
        <v>17</v>
      </c>
      <c r="J35" s="31">
        <v>15.1</v>
      </c>
      <c r="K35" s="22">
        <f t="shared" si="2"/>
        <v>66.225165562913915</v>
      </c>
      <c r="L35" s="43">
        <v>1000</v>
      </c>
      <c r="M35" s="42" t="s">
        <v>18</v>
      </c>
      <c r="N35" s="74" t="s">
        <v>2</v>
      </c>
    </row>
    <row r="36" spans="2:22" hidden="1" x14ac:dyDescent="0.25">
      <c r="B36" s="71">
        <v>271</v>
      </c>
      <c r="C36" s="31">
        <v>14.2</v>
      </c>
      <c r="D36" s="22">
        <f t="shared" si="1"/>
        <v>70.422535211267615</v>
      </c>
      <c r="E36" s="43">
        <v>1000</v>
      </c>
      <c r="F36" s="64" t="s">
        <v>18</v>
      </c>
      <c r="G36" s="77" t="s">
        <v>29</v>
      </c>
      <c r="H36" s="68"/>
      <c r="I36" s="71">
        <v>18</v>
      </c>
      <c r="J36" s="31">
        <v>14.7</v>
      </c>
      <c r="K36" s="22">
        <f t="shared" si="2"/>
        <v>64.625850340136054</v>
      </c>
      <c r="L36" s="43">
        <v>950</v>
      </c>
      <c r="M36" s="42" t="s">
        <v>18</v>
      </c>
      <c r="N36" s="74" t="s">
        <v>2</v>
      </c>
      <c r="Q36" s="481" t="str">
        <f>B17</f>
        <v xml:space="preserve"> -1 УРОВЕНЬ</v>
      </c>
      <c r="R36" s="481" t="str">
        <f>I17</f>
        <v xml:space="preserve"> -2 УРОВЕНЬ</v>
      </c>
      <c r="S36" s="483" t="s">
        <v>27</v>
      </c>
      <c r="T36" s="483"/>
      <c r="U36" s="479" t="s">
        <v>33</v>
      </c>
      <c r="V36" s="481" t="s">
        <v>34</v>
      </c>
    </row>
    <row r="37" spans="2:22" hidden="1" x14ac:dyDescent="0.25">
      <c r="B37" s="71">
        <v>272</v>
      </c>
      <c r="C37" s="31">
        <v>16.3</v>
      </c>
      <c r="D37" s="22">
        <f t="shared" si="1"/>
        <v>67.484662576687114</v>
      </c>
      <c r="E37" s="43">
        <v>1100</v>
      </c>
      <c r="F37" s="64" t="s">
        <v>18</v>
      </c>
      <c r="G37" s="77" t="s">
        <v>29</v>
      </c>
      <c r="H37" s="68"/>
      <c r="I37" s="71">
        <v>19</v>
      </c>
      <c r="J37" s="31">
        <v>16.899999999999999</v>
      </c>
      <c r="K37" s="22">
        <f t="shared" si="2"/>
        <v>62.130177514792905</v>
      </c>
      <c r="L37" s="43">
        <v>1050</v>
      </c>
      <c r="M37" s="42" t="s">
        <v>18</v>
      </c>
      <c r="N37" s="74" t="s">
        <v>2</v>
      </c>
      <c r="P37" s="3"/>
      <c r="Q37" s="482"/>
      <c r="R37" s="482"/>
      <c r="S37" s="482"/>
      <c r="T37" s="482"/>
      <c r="U37" s="480"/>
      <c r="V37" s="482"/>
    </row>
    <row r="38" spans="2:22" hidden="1" x14ac:dyDescent="0.25">
      <c r="B38" s="71">
        <v>273</v>
      </c>
      <c r="C38" s="31">
        <v>14.3</v>
      </c>
      <c r="D38" s="22">
        <f t="shared" si="1"/>
        <v>83.916083916083906</v>
      </c>
      <c r="E38" s="43">
        <v>1200</v>
      </c>
      <c r="F38" s="64" t="s">
        <v>18</v>
      </c>
      <c r="G38" s="74" t="s">
        <v>2</v>
      </c>
      <c r="H38" s="67"/>
      <c r="I38" s="71">
        <v>20</v>
      </c>
      <c r="J38" s="31">
        <v>14.3</v>
      </c>
      <c r="K38" s="22">
        <f t="shared" si="2"/>
        <v>66.433566433566426</v>
      </c>
      <c r="L38" s="43">
        <v>950</v>
      </c>
      <c r="M38" s="42" t="s">
        <v>18</v>
      </c>
      <c r="N38" s="74" t="s">
        <v>2</v>
      </c>
      <c r="P38" s="53" t="s">
        <v>23</v>
      </c>
      <c r="Q38" s="53">
        <v>175</v>
      </c>
      <c r="R38" s="53">
        <v>174</v>
      </c>
      <c r="S38" s="476">
        <f>Q38+R38</f>
        <v>349</v>
      </c>
      <c r="T38" s="476"/>
      <c r="U38" s="478">
        <f>S38+S39</f>
        <v>485</v>
      </c>
      <c r="V38" s="338">
        <f>U38+S40</f>
        <v>492</v>
      </c>
    </row>
    <row r="39" spans="2:22" hidden="1" x14ac:dyDescent="0.25">
      <c r="B39" s="71">
        <v>274</v>
      </c>
      <c r="C39" s="31">
        <v>14.7</v>
      </c>
      <c r="D39" s="22">
        <f t="shared" si="1"/>
        <v>81.632653061224488</v>
      </c>
      <c r="E39" s="43">
        <v>1200</v>
      </c>
      <c r="F39" s="64" t="s">
        <v>18</v>
      </c>
      <c r="G39" s="74" t="s">
        <v>2</v>
      </c>
      <c r="H39" s="67"/>
      <c r="I39" s="71">
        <v>21</v>
      </c>
      <c r="J39" s="31">
        <v>14.7</v>
      </c>
      <c r="K39" s="22">
        <f t="shared" si="2"/>
        <v>64.625850340136054</v>
      </c>
      <c r="L39" s="43">
        <v>950</v>
      </c>
      <c r="M39" s="42" t="s">
        <v>18</v>
      </c>
      <c r="N39" s="74" t="s">
        <v>2</v>
      </c>
      <c r="P39" s="53" t="s">
        <v>24</v>
      </c>
      <c r="Q39" s="53" t="s">
        <v>32</v>
      </c>
      <c r="R39" s="53" t="s">
        <v>28</v>
      </c>
      <c r="S39" s="476">
        <f>30*2+38*2</f>
        <v>136</v>
      </c>
      <c r="T39" s="476"/>
      <c r="U39" s="478"/>
      <c r="V39" s="338"/>
    </row>
    <row r="40" spans="2:22" hidden="1" x14ac:dyDescent="0.25">
      <c r="B40" s="71">
        <v>275</v>
      </c>
      <c r="C40" s="31">
        <v>14.2</v>
      </c>
      <c r="D40" s="22">
        <f t="shared" si="1"/>
        <v>84.507042253521135</v>
      </c>
      <c r="E40" s="43">
        <v>1200</v>
      </c>
      <c r="F40" s="64" t="s">
        <v>18</v>
      </c>
      <c r="G40" s="74" t="s">
        <v>2</v>
      </c>
      <c r="H40" s="67"/>
      <c r="I40" s="71">
        <v>22</v>
      </c>
      <c r="J40" s="31">
        <v>14.2</v>
      </c>
      <c r="K40" s="22">
        <f t="shared" si="2"/>
        <v>66.901408450704224</v>
      </c>
      <c r="L40" s="43">
        <v>950</v>
      </c>
      <c r="M40" s="42" t="s">
        <v>18</v>
      </c>
      <c r="N40" s="74" t="s">
        <v>2</v>
      </c>
      <c r="P40" s="53" t="s">
        <v>31</v>
      </c>
      <c r="Q40" s="53">
        <v>4</v>
      </c>
      <c r="R40" s="53">
        <v>3</v>
      </c>
      <c r="S40" s="476">
        <f>Q40+R40</f>
        <v>7</v>
      </c>
      <c r="T40" s="476"/>
      <c r="U40" s="91"/>
      <c r="V40" s="338"/>
    </row>
    <row r="41" spans="2:22" hidden="1" x14ac:dyDescent="0.25">
      <c r="B41" s="71">
        <v>276</v>
      </c>
      <c r="C41" s="31">
        <v>14.2</v>
      </c>
      <c r="D41" s="22">
        <f t="shared" si="1"/>
        <v>84.507042253521135</v>
      </c>
      <c r="E41" s="43">
        <v>1200</v>
      </c>
      <c r="F41" s="64" t="s">
        <v>18</v>
      </c>
      <c r="G41" s="74" t="s">
        <v>2</v>
      </c>
      <c r="H41" s="67"/>
      <c r="I41" s="71">
        <v>23</v>
      </c>
      <c r="J41" s="31">
        <v>14.2</v>
      </c>
      <c r="K41" s="22">
        <f t="shared" si="2"/>
        <v>66.901408450704224</v>
      </c>
      <c r="L41" s="43">
        <v>950</v>
      </c>
      <c r="M41" s="42" t="s">
        <v>18</v>
      </c>
      <c r="N41" s="74" t="s">
        <v>2</v>
      </c>
      <c r="P41" s="3"/>
      <c r="S41" s="477"/>
      <c r="T41" s="477"/>
    </row>
    <row r="42" spans="2:22" hidden="1" x14ac:dyDescent="0.25">
      <c r="B42" s="71">
        <v>277</v>
      </c>
      <c r="C42" s="31">
        <v>14.2</v>
      </c>
      <c r="D42" s="22">
        <f t="shared" si="1"/>
        <v>84.507042253521135</v>
      </c>
      <c r="E42" s="43">
        <v>1200</v>
      </c>
      <c r="F42" s="64" t="s">
        <v>18</v>
      </c>
      <c r="G42" s="74" t="s">
        <v>2</v>
      </c>
      <c r="H42" s="67"/>
      <c r="I42" s="71">
        <v>24</v>
      </c>
      <c r="J42" s="31">
        <v>14.2</v>
      </c>
      <c r="K42" s="22">
        <f t="shared" si="2"/>
        <v>66.901408450704224</v>
      </c>
      <c r="L42" s="43">
        <v>950</v>
      </c>
      <c r="M42" s="42" t="s">
        <v>18</v>
      </c>
      <c r="N42" s="74" t="s">
        <v>2</v>
      </c>
    </row>
    <row r="43" spans="2:22" hidden="1" x14ac:dyDescent="0.25">
      <c r="B43" s="71">
        <v>278</v>
      </c>
      <c r="C43" s="31">
        <v>14.2</v>
      </c>
      <c r="D43" s="22">
        <f>E43/C43</f>
        <v>84.507042253521135</v>
      </c>
      <c r="E43" s="43">
        <v>1200</v>
      </c>
      <c r="F43" s="64" t="s">
        <v>18</v>
      </c>
      <c r="G43" s="74" t="s">
        <v>2</v>
      </c>
      <c r="H43" s="67"/>
      <c r="I43" s="71">
        <v>25</v>
      </c>
      <c r="J43" s="31">
        <v>14.2</v>
      </c>
      <c r="K43" s="22">
        <f t="shared" si="2"/>
        <v>66.901408450704224</v>
      </c>
      <c r="L43" s="43">
        <v>950</v>
      </c>
      <c r="M43" s="42" t="s">
        <v>18</v>
      </c>
      <c r="N43" s="74" t="s">
        <v>2</v>
      </c>
    </row>
    <row r="44" spans="2:22" hidden="1" x14ac:dyDescent="0.25">
      <c r="B44" s="71">
        <v>279</v>
      </c>
      <c r="C44" s="31">
        <v>14.2</v>
      </c>
      <c r="D44" s="22">
        <f t="shared" si="1"/>
        <v>84.507042253521135</v>
      </c>
      <c r="E44" s="43">
        <v>1200</v>
      </c>
      <c r="F44" s="64" t="s">
        <v>18</v>
      </c>
      <c r="G44" s="74" t="s">
        <v>2</v>
      </c>
      <c r="H44" s="67"/>
      <c r="I44" s="71">
        <v>26</v>
      </c>
      <c r="J44" s="31">
        <v>14.2</v>
      </c>
      <c r="K44" s="22">
        <f t="shared" si="2"/>
        <v>66.901408450704224</v>
      </c>
      <c r="L44" s="43">
        <v>950</v>
      </c>
      <c r="M44" s="42" t="s">
        <v>18</v>
      </c>
      <c r="N44" s="74" t="s">
        <v>2</v>
      </c>
    </row>
    <row r="45" spans="2:22" hidden="1" x14ac:dyDescent="0.25">
      <c r="B45" s="71">
        <v>280</v>
      </c>
      <c r="C45" s="31">
        <v>14.2</v>
      </c>
      <c r="D45" s="22">
        <f t="shared" si="1"/>
        <v>84.507042253521135</v>
      </c>
      <c r="E45" s="43">
        <v>1200</v>
      </c>
      <c r="F45" s="64" t="s">
        <v>18</v>
      </c>
      <c r="G45" s="74" t="s">
        <v>2</v>
      </c>
      <c r="H45" s="67"/>
      <c r="I45" s="71">
        <v>27</v>
      </c>
      <c r="J45" s="31">
        <v>14.2</v>
      </c>
      <c r="K45" s="22">
        <f t="shared" si="2"/>
        <v>66.901408450704224</v>
      </c>
      <c r="L45" s="43">
        <v>950</v>
      </c>
      <c r="M45" s="42" t="s">
        <v>18</v>
      </c>
      <c r="N45" s="74" t="s">
        <v>2</v>
      </c>
    </row>
    <row r="46" spans="2:22" hidden="1" x14ac:dyDescent="0.25">
      <c r="B46" s="71">
        <v>281</v>
      </c>
      <c r="C46" s="31">
        <v>14.2</v>
      </c>
      <c r="D46" s="22">
        <f t="shared" si="1"/>
        <v>84.507042253521135</v>
      </c>
      <c r="E46" s="43">
        <v>1200</v>
      </c>
      <c r="F46" s="64" t="s">
        <v>18</v>
      </c>
      <c r="G46" s="74" t="s">
        <v>2</v>
      </c>
      <c r="H46" s="67"/>
      <c r="I46" s="71">
        <v>28</v>
      </c>
      <c r="J46" s="31">
        <v>14.2</v>
      </c>
      <c r="K46" s="22">
        <f t="shared" si="2"/>
        <v>66.901408450704224</v>
      </c>
      <c r="L46" s="43">
        <v>950</v>
      </c>
      <c r="M46" s="42" t="s">
        <v>18</v>
      </c>
      <c r="N46" s="74" t="s">
        <v>2</v>
      </c>
    </row>
    <row r="47" spans="2:22" hidden="1" x14ac:dyDescent="0.25">
      <c r="B47" s="71">
        <v>282</v>
      </c>
      <c r="C47" s="31">
        <v>14.2</v>
      </c>
      <c r="D47" s="22">
        <f t="shared" si="1"/>
        <v>84.507042253521135</v>
      </c>
      <c r="E47" s="43">
        <v>1200</v>
      </c>
      <c r="F47" s="64" t="s">
        <v>18</v>
      </c>
      <c r="G47" s="74" t="s">
        <v>2</v>
      </c>
      <c r="H47" s="67"/>
      <c r="I47" s="71">
        <v>29</v>
      </c>
      <c r="J47" s="31">
        <v>14.2</v>
      </c>
      <c r="K47" s="22">
        <f t="shared" si="2"/>
        <v>66.901408450704224</v>
      </c>
      <c r="L47" s="43">
        <v>950</v>
      </c>
      <c r="M47" s="42" t="s">
        <v>18</v>
      </c>
      <c r="N47" s="74" t="s">
        <v>2</v>
      </c>
    </row>
    <row r="48" spans="2:22" hidden="1" x14ac:dyDescent="0.25">
      <c r="B48" s="71">
        <v>283</v>
      </c>
      <c r="C48" s="31">
        <v>18.399999999999999</v>
      </c>
      <c r="D48" s="22">
        <f t="shared" si="1"/>
        <v>76.08695652173914</v>
      </c>
      <c r="E48" s="43">
        <v>1400</v>
      </c>
      <c r="F48" s="64" t="s">
        <v>18</v>
      </c>
      <c r="G48" s="74" t="s">
        <v>2</v>
      </c>
      <c r="H48" s="67"/>
      <c r="I48" s="71">
        <v>30</v>
      </c>
      <c r="J48" s="31">
        <v>18.399999999999999</v>
      </c>
      <c r="K48" s="22">
        <f t="shared" si="2"/>
        <v>62.500000000000007</v>
      </c>
      <c r="L48" s="43">
        <v>1150</v>
      </c>
      <c r="M48" s="42" t="s">
        <v>18</v>
      </c>
      <c r="N48" s="74" t="s">
        <v>2</v>
      </c>
    </row>
    <row r="49" spans="2:14" hidden="1" x14ac:dyDescent="0.25">
      <c r="B49" s="71">
        <v>284</v>
      </c>
      <c r="C49" s="31">
        <v>14.2</v>
      </c>
      <c r="D49" s="22">
        <f t="shared" si="1"/>
        <v>84.507042253521135</v>
      </c>
      <c r="E49" s="43">
        <v>1200</v>
      </c>
      <c r="F49" s="64" t="s">
        <v>18</v>
      </c>
      <c r="G49" s="74" t="s">
        <v>2</v>
      </c>
      <c r="H49" s="67"/>
      <c r="I49" s="71">
        <v>31</v>
      </c>
      <c r="J49" s="31">
        <v>14.2</v>
      </c>
      <c r="K49" s="22">
        <f t="shared" si="2"/>
        <v>66.901408450704224</v>
      </c>
      <c r="L49" s="43">
        <v>950</v>
      </c>
      <c r="M49" s="42" t="s">
        <v>18</v>
      </c>
      <c r="N49" s="74" t="s">
        <v>2</v>
      </c>
    </row>
    <row r="50" spans="2:14" hidden="1" x14ac:dyDescent="0.25">
      <c r="B50" s="71">
        <v>285</v>
      </c>
      <c r="C50" s="31">
        <v>14.2</v>
      </c>
      <c r="D50" s="22">
        <f t="shared" si="1"/>
        <v>70.422535211267615</v>
      </c>
      <c r="E50" s="43">
        <v>1000</v>
      </c>
      <c r="F50" s="64" t="s">
        <v>18</v>
      </c>
      <c r="G50" s="77" t="s">
        <v>29</v>
      </c>
      <c r="H50" s="68"/>
      <c r="I50" s="71">
        <v>32</v>
      </c>
      <c r="J50" s="31">
        <v>14.2</v>
      </c>
      <c r="K50" s="22">
        <f t="shared" si="2"/>
        <v>66.901408450704224</v>
      </c>
      <c r="L50" s="43">
        <v>950</v>
      </c>
      <c r="M50" s="42" t="s">
        <v>18</v>
      </c>
      <c r="N50" s="74" t="s">
        <v>2</v>
      </c>
    </row>
    <row r="51" spans="2:14" hidden="1" x14ac:dyDescent="0.25">
      <c r="B51" s="71">
        <v>286</v>
      </c>
      <c r="C51" s="31">
        <v>14.2</v>
      </c>
      <c r="D51" s="22">
        <f t="shared" si="1"/>
        <v>70.422535211267615</v>
      </c>
      <c r="E51" s="43">
        <v>1000</v>
      </c>
      <c r="F51" s="64" t="s">
        <v>18</v>
      </c>
      <c r="G51" s="77" t="s">
        <v>29</v>
      </c>
      <c r="H51" s="68"/>
      <c r="I51" s="71">
        <v>33</v>
      </c>
      <c r="J51" s="31">
        <v>14.2</v>
      </c>
      <c r="K51" s="22">
        <f t="shared" si="2"/>
        <v>66.901408450704224</v>
      </c>
      <c r="L51" s="43">
        <v>950</v>
      </c>
      <c r="M51" s="42" t="s">
        <v>18</v>
      </c>
      <c r="N51" s="74" t="s">
        <v>2</v>
      </c>
    </row>
    <row r="52" spans="2:14" hidden="1" x14ac:dyDescent="0.25">
      <c r="B52" s="71">
        <v>287</v>
      </c>
      <c r="C52" s="31">
        <v>14.2</v>
      </c>
      <c r="D52" s="22">
        <f t="shared" si="1"/>
        <v>70.422535211267615</v>
      </c>
      <c r="E52" s="43">
        <v>1000</v>
      </c>
      <c r="F52" s="64" t="s">
        <v>18</v>
      </c>
      <c r="G52" s="77" t="s">
        <v>29</v>
      </c>
      <c r="H52" s="68"/>
      <c r="I52" s="71">
        <v>34</v>
      </c>
      <c r="J52" s="31">
        <v>14.2</v>
      </c>
      <c r="K52" s="22">
        <f t="shared" si="2"/>
        <v>66.901408450704224</v>
      </c>
      <c r="L52" s="43">
        <v>950</v>
      </c>
      <c r="M52" s="42" t="s">
        <v>18</v>
      </c>
      <c r="N52" s="74" t="s">
        <v>2</v>
      </c>
    </row>
    <row r="53" spans="2:14" hidden="1" x14ac:dyDescent="0.25">
      <c r="B53" s="71">
        <v>288</v>
      </c>
      <c r="C53" s="31">
        <v>14.2</v>
      </c>
      <c r="D53" s="22">
        <f t="shared" si="1"/>
        <v>70.422535211267615</v>
      </c>
      <c r="E53" s="43">
        <v>1000</v>
      </c>
      <c r="F53" s="64" t="s">
        <v>18</v>
      </c>
      <c r="G53" s="77" t="s">
        <v>29</v>
      </c>
      <c r="H53" s="68"/>
      <c r="I53" s="71">
        <v>35</v>
      </c>
      <c r="J53" s="31">
        <v>14.2</v>
      </c>
      <c r="K53" s="22">
        <f t="shared" si="2"/>
        <v>66.901408450704224</v>
      </c>
      <c r="L53" s="43">
        <v>950</v>
      </c>
      <c r="M53" s="42" t="s">
        <v>18</v>
      </c>
      <c r="N53" s="74" t="s">
        <v>2</v>
      </c>
    </row>
    <row r="54" spans="2:14" hidden="1" x14ac:dyDescent="0.25">
      <c r="B54" s="71">
        <v>289</v>
      </c>
      <c r="C54" s="31">
        <v>14.1</v>
      </c>
      <c r="D54" s="22">
        <f t="shared" si="1"/>
        <v>70.921985815602838</v>
      </c>
      <c r="E54" s="43">
        <v>1000</v>
      </c>
      <c r="F54" s="64" t="s">
        <v>18</v>
      </c>
      <c r="G54" s="77" t="s">
        <v>29</v>
      </c>
      <c r="H54" s="68"/>
      <c r="I54" s="75">
        <v>36</v>
      </c>
      <c r="J54" s="30">
        <v>13.4</v>
      </c>
      <c r="K54" s="21">
        <f t="shared" si="2"/>
        <v>67.164179104477611</v>
      </c>
      <c r="L54" s="37">
        <v>900</v>
      </c>
      <c r="M54" s="42" t="s">
        <v>18</v>
      </c>
      <c r="N54" s="74" t="s">
        <v>2</v>
      </c>
    </row>
    <row r="55" spans="2:14" hidden="1" x14ac:dyDescent="0.25">
      <c r="B55" s="71">
        <v>290</v>
      </c>
      <c r="C55" s="31">
        <v>14.1</v>
      </c>
      <c r="D55" s="22">
        <f t="shared" si="1"/>
        <v>70.921985815602838</v>
      </c>
      <c r="E55" s="43">
        <v>1000</v>
      </c>
      <c r="F55" s="64" t="s">
        <v>18</v>
      </c>
      <c r="G55" s="77" t="s">
        <v>29</v>
      </c>
      <c r="H55" s="68"/>
      <c r="I55" s="75">
        <v>37</v>
      </c>
      <c r="J55" s="31">
        <v>14.8</v>
      </c>
      <c r="K55" s="19">
        <f t="shared" si="2"/>
        <v>57.432432432432428</v>
      </c>
      <c r="L55" s="34">
        <v>850</v>
      </c>
      <c r="M55" s="42" t="s">
        <v>18</v>
      </c>
      <c r="N55" s="76" t="s">
        <v>20</v>
      </c>
    </row>
    <row r="56" spans="2:14" hidden="1" x14ac:dyDescent="0.25">
      <c r="B56" s="71">
        <v>291</v>
      </c>
      <c r="C56" s="31">
        <v>14.1</v>
      </c>
      <c r="D56" s="22">
        <f t="shared" si="1"/>
        <v>70.921985815602838</v>
      </c>
      <c r="E56" s="43">
        <v>1000</v>
      </c>
      <c r="F56" s="64" t="s">
        <v>18</v>
      </c>
      <c r="G56" s="77" t="s">
        <v>29</v>
      </c>
      <c r="H56" s="68"/>
      <c r="I56" s="75">
        <v>38</v>
      </c>
      <c r="J56" s="31">
        <v>14.2</v>
      </c>
      <c r="K56" s="19">
        <f t="shared" si="2"/>
        <v>59.859154929577471</v>
      </c>
      <c r="L56" s="34">
        <v>850</v>
      </c>
      <c r="M56" s="42" t="s">
        <v>18</v>
      </c>
      <c r="N56" s="76" t="s">
        <v>20</v>
      </c>
    </row>
    <row r="57" spans="2:14" hidden="1" x14ac:dyDescent="0.25">
      <c r="B57" s="71">
        <v>292</v>
      </c>
      <c r="C57" s="31">
        <v>14.8</v>
      </c>
      <c r="D57" s="22">
        <f t="shared" si="1"/>
        <v>67.567567567567565</v>
      </c>
      <c r="E57" s="43">
        <v>1000</v>
      </c>
      <c r="F57" s="64" t="s">
        <v>18</v>
      </c>
      <c r="G57" s="77" t="s">
        <v>29</v>
      </c>
      <c r="H57" s="68"/>
      <c r="I57" s="75">
        <v>39</v>
      </c>
      <c r="J57" s="31">
        <v>14.2</v>
      </c>
      <c r="K57" s="19">
        <f t="shared" si="2"/>
        <v>59.859154929577471</v>
      </c>
      <c r="L57" s="34">
        <v>850</v>
      </c>
      <c r="M57" s="42" t="s">
        <v>18</v>
      </c>
      <c r="N57" s="76" t="s">
        <v>20</v>
      </c>
    </row>
    <row r="58" spans="2:14" hidden="1" x14ac:dyDescent="0.25">
      <c r="B58" s="71">
        <v>293</v>
      </c>
      <c r="C58" s="31">
        <v>14.3</v>
      </c>
      <c r="D58" s="22">
        <f t="shared" si="1"/>
        <v>69.930069930069934</v>
      </c>
      <c r="E58" s="43">
        <v>1000</v>
      </c>
      <c r="F58" s="64" t="s">
        <v>18</v>
      </c>
      <c r="G58" s="77" t="s">
        <v>29</v>
      </c>
      <c r="H58" s="68"/>
      <c r="I58" s="75">
        <v>40</v>
      </c>
      <c r="J58" s="31">
        <v>14.2</v>
      </c>
      <c r="K58" s="19">
        <f t="shared" si="2"/>
        <v>59.859154929577471</v>
      </c>
      <c r="L58" s="34">
        <v>850</v>
      </c>
      <c r="M58" s="42" t="s">
        <v>18</v>
      </c>
      <c r="N58" s="93" t="s">
        <v>20</v>
      </c>
    </row>
    <row r="59" spans="2:14" hidden="1" x14ac:dyDescent="0.25">
      <c r="B59" s="71">
        <v>294</v>
      </c>
      <c r="C59" s="31">
        <v>14.3</v>
      </c>
      <c r="D59" s="22">
        <f>E59/C59</f>
        <v>69.930069930069934</v>
      </c>
      <c r="E59" s="43">
        <v>1000</v>
      </c>
      <c r="F59" s="64" t="s">
        <v>18</v>
      </c>
      <c r="G59" s="77" t="s">
        <v>29</v>
      </c>
      <c r="H59" s="68"/>
      <c r="I59" s="75">
        <v>41</v>
      </c>
      <c r="J59" s="31">
        <v>14.2</v>
      </c>
      <c r="K59" s="19">
        <f t="shared" si="2"/>
        <v>59.859154929577471</v>
      </c>
      <c r="L59" s="34">
        <v>850</v>
      </c>
      <c r="M59" s="42" t="s">
        <v>18</v>
      </c>
      <c r="N59" s="76" t="s">
        <v>20</v>
      </c>
    </row>
    <row r="60" spans="2:14" hidden="1" x14ac:dyDescent="0.25">
      <c r="B60" s="71">
        <v>295</v>
      </c>
      <c r="C60" s="31">
        <v>14.3</v>
      </c>
      <c r="D60" s="22">
        <f t="shared" si="1"/>
        <v>69.930069930069934</v>
      </c>
      <c r="E60" s="43">
        <v>1000</v>
      </c>
      <c r="F60" s="64" t="s">
        <v>18</v>
      </c>
      <c r="G60" s="77" t="s">
        <v>29</v>
      </c>
      <c r="H60" s="68"/>
      <c r="I60" s="75">
        <v>42</v>
      </c>
      <c r="J60" s="31">
        <v>14.2</v>
      </c>
      <c r="K60" s="19">
        <f t="shared" si="2"/>
        <v>59.859154929577471</v>
      </c>
      <c r="L60" s="34">
        <v>850</v>
      </c>
      <c r="M60" s="42" t="s">
        <v>18</v>
      </c>
      <c r="N60" s="76" t="s">
        <v>20</v>
      </c>
    </row>
    <row r="61" spans="2:14" hidden="1" x14ac:dyDescent="0.25">
      <c r="B61" s="71">
        <v>296</v>
      </c>
      <c r="C61" s="31">
        <v>14.3</v>
      </c>
      <c r="D61" s="22">
        <f t="shared" si="1"/>
        <v>69.930069930069934</v>
      </c>
      <c r="E61" s="43">
        <v>1000</v>
      </c>
      <c r="F61" s="64" t="s">
        <v>18</v>
      </c>
      <c r="G61" s="77" t="s">
        <v>29</v>
      </c>
      <c r="H61" s="68"/>
      <c r="I61" s="75">
        <v>43</v>
      </c>
      <c r="J61" s="31">
        <v>14.2</v>
      </c>
      <c r="K61" s="19">
        <f t="shared" si="2"/>
        <v>59.859154929577471</v>
      </c>
      <c r="L61" s="34">
        <v>850</v>
      </c>
      <c r="M61" s="42" t="s">
        <v>18</v>
      </c>
      <c r="N61" s="76" t="s">
        <v>20</v>
      </c>
    </row>
    <row r="62" spans="2:14" hidden="1" x14ac:dyDescent="0.25">
      <c r="B62" s="71">
        <v>297</v>
      </c>
      <c r="C62" s="31">
        <v>14.3</v>
      </c>
      <c r="D62" s="22">
        <f t="shared" si="1"/>
        <v>69.930069930069934</v>
      </c>
      <c r="E62" s="43">
        <v>1000</v>
      </c>
      <c r="F62" s="64" t="s">
        <v>18</v>
      </c>
      <c r="G62" s="77" t="s">
        <v>29</v>
      </c>
      <c r="H62" s="68"/>
      <c r="I62" s="75">
        <v>44</v>
      </c>
      <c r="J62" s="31">
        <v>14.2</v>
      </c>
      <c r="K62" s="19">
        <f t="shared" si="2"/>
        <v>59.859154929577471</v>
      </c>
      <c r="L62" s="34">
        <v>850</v>
      </c>
      <c r="M62" s="42" t="s">
        <v>18</v>
      </c>
      <c r="N62" s="76" t="s">
        <v>20</v>
      </c>
    </row>
    <row r="63" spans="2:14" hidden="1" x14ac:dyDescent="0.25">
      <c r="B63" s="71">
        <v>298</v>
      </c>
      <c r="C63" s="31">
        <v>14.3</v>
      </c>
      <c r="D63" s="22">
        <f t="shared" si="1"/>
        <v>69.930069930069934</v>
      </c>
      <c r="E63" s="43">
        <v>1000</v>
      </c>
      <c r="F63" s="64" t="s">
        <v>18</v>
      </c>
      <c r="G63" s="77" t="s">
        <v>29</v>
      </c>
      <c r="H63" s="68"/>
      <c r="I63" s="75">
        <v>45</v>
      </c>
      <c r="J63" s="31">
        <v>14.2</v>
      </c>
      <c r="K63" s="19">
        <f t="shared" si="2"/>
        <v>59.859154929577471</v>
      </c>
      <c r="L63" s="34">
        <v>850</v>
      </c>
      <c r="M63" s="42" t="s">
        <v>18</v>
      </c>
      <c r="N63" s="76" t="s">
        <v>20</v>
      </c>
    </row>
    <row r="64" spans="2:14" hidden="1" x14ac:dyDescent="0.25">
      <c r="B64" s="71">
        <v>299</v>
      </c>
      <c r="C64" s="31">
        <v>14.9</v>
      </c>
      <c r="D64" s="22">
        <f t="shared" si="1"/>
        <v>67.114093959731548</v>
      </c>
      <c r="E64" s="43">
        <v>1000</v>
      </c>
      <c r="F64" s="64" t="s">
        <v>18</v>
      </c>
      <c r="G64" s="77" t="s">
        <v>29</v>
      </c>
      <c r="H64" s="68"/>
      <c r="I64" s="75">
        <v>46</v>
      </c>
      <c r="J64" s="31">
        <v>14.2</v>
      </c>
      <c r="K64" s="19">
        <f t="shared" si="2"/>
        <v>59.859154929577471</v>
      </c>
      <c r="L64" s="34">
        <v>850</v>
      </c>
      <c r="M64" s="42" t="s">
        <v>18</v>
      </c>
      <c r="N64" s="76" t="s">
        <v>20</v>
      </c>
    </row>
    <row r="65" spans="2:14" hidden="1" x14ac:dyDescent="0.25">
      <c r="B65" s="71">
        <v>300</v>
      </c>
      <c r="C65" s="31">
        <v>8.8000000000000007</v>
      </c>
      <c r="D65" s="22">
        <f t="shared" si="1"/>
        <v>56.818181818181813</v>
      </c>
      <c r="E65" s="43">
        <v>500</v>
      </c>
      <c r="F65" s="64" t="s">
        <v>30</v>
      </c>
      <c r="G65" s="77" t="s">
        <v>29</v>
      </c>
      <c r="H65" s="68"/>
      <c r="I65" s="75">
        <v>47</v>
      </c>
      <c r="J65" s="31">
        <v>14.2</v>
      </c>
      <c r="K65" s="19">
        <f t="shared" si="2"/>
        <v>59.859154929577471</v>
      </c>
      <c r="L65" s="34">
        <v>850</v>
      </c>
      <c r="M65" s="42" t="s">
        <v>18</v>
      </c>
      <c r="N65" s="76" t="s">
        <v>20</v>
      </c>
    </row>
    <row r="66" spans="2:14" hidden="1" x14ac:dyDescent="0.25">
      <c r="B66" s="71">
        <v>301</v>
      </c>
      <c r="C66" s="31">
        <v>14.8</v>
      </c>
      <c r="D66" s="22">
        <f t="shared" si="1"/>
        <v>81.081081081081081</v>
      </c>
      <c r="E66" s="43">
        <v>1200</v>
      </c>
      <c r="F66" s="64" t="s">
        <v>18</v>
      </c>
      <c r="G66" s="74" t="s">
        <v>2</v>
      </c>
      <c r="H66" s="67"/>
      <c r="I66" s="75">
        <v>48</v>
      </c>
      <c r="J66" s="31">
        <v>14.2</v>
      </c>
      <c r="K66" s="19">
        <f t="shared" si="2"/>
        <v>59.859154929577471</v>
      </c>
      <c r="L66" s="34">
        <v>850</v>
      </c>
      <c r="M66" s="42" t="s">
        <v>18</v>
      </c>
      <c r="N66" s="76" t="s">
        <v>20</v>
      </c>
    </row>
    <row r="67" spans="2:14" hidden="1" x14ac:dyDescent="0.25">
      <c r="B67" s="71">
        <v>302</v>
      </c>
      <c r="C67" s="31">
        <v>14.2</v>
      </c>
      <c r="D67" s="22">
        <f t="shared" si="1"/>
        <v>84.507042253521135</v>
      </c>
      <c r="E67" s="43">
        <v>1200</v>
      </c>
      <c r="F67" s="64" t="s">
        <v>18</v>
      </c>
      <c r="G67" s="74" t="s">
        <v>2</v>
      </c>
      <c r="H67" s="67"/>
      <c r="I67" s="75">
        <v>49</v>
      </c>
      <c r="J67" s="31">
        <v>14.2</v>
      </c>
      <c r="K67" s="19">
        <f t="shared" si="2"/>
        <v>59.859154929577471</v>
      </c>
      <c r="L67" s="34">
        <v>850</v>
      </c>
      <c r="M67" s="42" t="s">
        <v>18</v>
      </c>
      <c r="N67" s="76" t="s">
        <v>20</v>
      </c>
    </row>
    <row r="68" spans="2:14" hidden="1" x14ac:dyDescent="0.25">
      <c r="B68" s="71">
        <v>303</v>
      </c>
      <c r="C68" s="31">
        <v>14.2</v>
      </c>
      <c r="D68" s="22">
        <f t="shared" si="1"/>
        <v>84.507042253521135</v>
      </c>
      <c r="E68" s="43">
        <v>1200</v>
      </c>
      <c r="F68" s="64" t="s">
        <v>18</v>
      </c>
      <c r="G68" s="74" t="s">
        <v>2</v>
      </c>
      <c r="H68" s="67"/>
      <c r="I68" s="75">
        <v>50</v>
      </c>
      <c r="J68" s="31">
        <v>14.8</v>
      </c>
      <c r="K68" s="19">
        <f t="shared" si="2"/>
        <v>57.432432432432428</v>
      </c>
      <c r="L68" s="34">
        <v>850</v>
      </c>
      <c r="M68" s="42" t="s">
        <v>18</v>
      </c>
      <c r="N68" s="76" t="s">
        <v>20</v>
      </c>
    </row>
    <row r="69" spans="2:14" hidden="1" x14ac:dyDescent="0.25">
      <c r="B69" s="71">
        <v>304</v>
      </c>
      <c r="C69" s="31">
        <v>14.2</v>
      </c>
      <c r="D69" s="22">
        <f t="shared" si="1"/>
        <v>84.507042253521135</v>
      </c>
      <c r="E69" s="43">
        <v>1200</v>
      </c>
      <c r="F69" s="64" t="s">
        <v>18</v>
      </c>
      <c r="G69" s="74" t="s">
        <v>2</v>
      </c>
      <c r="H69" s="67"/>
      <c r="I69" s="75">
        <v>51</v>
      </c>
      <c r="J69" s="31">
        <v>14.1</v>
      </c>
      <c r="K69" s="19">
        <f t="shared" si="2"/>
        <v>60.283687943262414</v>
      </c>
      <c r="L69" s="34">
        <v>850</v>
      </c>
      <c r="M69" s="42" t="s">
        <v>18</v>
      </c>
      <c r="N69" s="76" t="s">
        <v>20</v>
      </c>
    </row>
    <row r="70" spans="2:14" hidden="1" x14ac:dyDescent="0.25">
      <c r="B70" s="71">
        <v>305</v>
      </c>
      <c r="C70" s="31">
        <v>14.2</v>
      </c>
      <c r="D70" s="22">
        <f t="shared" si="1"/>
        <v>84.507042253521135</v>
      </c>
      <c r="E70" s="43">
        <v>1200</v>
      </c>
      <c r="F70" s="64" t="s">
        <v>18</v>
      </c>
      <c r="G70" s="74" t="s">
        <v>2</v>
      </c>
      <c r="H70" s="67"/>
      <c r="I70" s="75">
        <v>52</v>
      </c>
      <c r="J70" s="31">
        <v>14.1</v>
      </c>
      <c r="K70" s="19">
        <f t="shared" si="2"/>
        <v>60.283687943262414</v>
      </c>
      <c r="L70" s="34">
        <v>850</v>
      </c>
      <c r="M70" s="42" t="s">
        <v>18</v>
      </c>
      <c r="N70" s="76" t="s">
        <v>20</v>
      </c>
    </row>
    <row r="71" spans="2:14" hidden="1" x14ac:dyDescent="0.25">
      <c r="B71" s="71">
        <v>306</v>
      </c>
      <c r="C71" s="31">
        <v>14.2</v>
      </c>
      <c r="D71" s="22">
        <f t="shared" si="1"/>
        <v>84.507042253521135</v>
      </c>
      <c r="E71" s="43">
        <v>1200</v>
      </c>
      <c r="F71" s="64" t="s">
        <v>18</v>
      </c>
      <c r="G71" s="74" t="s">
        <v>2</v>
      </c>
      <c r="H71" s="67"/>
      <c r="I71" s="75">
        <v>53</v>
      </c>
      <c r="J71" s="31">
        <v>14.1</v>
      </c>
      <c r="K71" s="19">
        <f t="shared" si="2"/>
        <v>60.283687943262414</v>
      </c>
      <c r="L71" s="34">
        <v>850</v>
      </c>
      <c r="M71" s="42" t="s">
        <v>18</v>
      </c>
      <c r="N71" s="76" t="s">
        <v>20</v>
      </c>
    </row>
    <row r="72" spans="2:14" hidden="1" x14ac:dyDescent="0.25">
      <c r="B72" s="71">
        <v>307</v>
      </c>
      <c r="C72" s="31">
        <v>14.2</v>
      </c>
      <c r="D72" s="22">
        <f t="shared" si="1"/>
        <v>84.507042253521135</v>
      </c>
      <c r="E72" s="43">
        <v>1200</v>
      </c>
      <c r="F72" s="64" t="s">
        <v>18</v>
      </c>
      <c r="G72" s="74" t="s">
        <v>2</v>
      </c>
      <c r="H72" s="67"/>
      <c r="I72" s="75">
        <v>54</v>
      </c>
      <c r="J72" s="31">
        <v>14.1</v>
      </c>
      <c r="K72" s="19">
        <f t="shared" si="2"/>
        <v>58.156028368794331</v>
      </c>
      <c r="L72" s="34">
        <v>820</v>
      </c>
      <c r="M72" s="42" t="s">
        <v>18</v>
      </c>
      <c r="N72" s="76" t="s">
        <v>20</v>
      </c>
    </row>
    <row r="73" spans="2:14" hidden="1" x14ac:dyDescent="0.25">
      <c r="B73" s="71">
        <v>308</v>
      </c>
      <c r="C73" s="31">
        <v>14.2</v>
      </c>
      <c r="D73" s="22">
        <f t="shared" si="1"/>
        <v>77.464788732394368</v>
      </c>
      <c r="E73" s="43">
        <v>1100</v>
      </c>
      <c r="F73" s="64" t="s">
        <v>18</v>
      </c>
      <c r="G73" s="76" t="s">
        <v>20</v>
      </c>
      <c r="H73" s="67"/>
      <c r="I73" s="75">
        <v>55</v>
      </c>
      <c r="J73" s="31">
        <v>14.1</v>
      </c>
      <c r="K73" s="19">
        <f t="shared" si="2"/>
        <v>60.283687943262414</v>
      </c>
      <c r="L73" s="34">
        <v>850</v>
      </c>
      <c r="M73" s="42" t="s">
        <v>18</v>
      </c>
      <c r="N73" s="76" t="s">
        <v>20</v>
      </c>
    </row>
    <row r="74" spans="2:14" hidden="1" x14ac:dyDescent="0.25">
      <c r="B74" s="71">
        <v>309</v>
      </c>
      <c r="C74" s="31">
        <v>14.2</v>
      </c>
      <c r="D74" s="22">
        <f t="shared" si="1"/>
        <v>77.464788732394368</v>
      </c>
      <c r="E74" s="43">
        <v>1100</v>
      </c>
      <c r="F74" s="64" t="s">
        <v>18</v>
      </c>
      <c r="G74" s="76" t="s">
        <v>20</v>
      </c>
      <c r="H74" s="67"/>
      <c r="I74" s="75">
        <v>56</v>
      </c>
      <c r="J74" s="31">
        <v>14.1</v>
      </c>
      <c r="K74" s="19">
        <f t="shared" si="2"/>
        <v>60.283687943262414</v>
      </c>
      <c r="L74" s="34">
        <v>850</v>
      </c>
      <c r="M74" s="42" t="s">
        <v>18</v>
      </c>
      <c r="N74" s="76" t="s">
        <v>20</v>
      </c>
    </row>
    <row r="75" spans="2:14" hidden="1" x14ac:dyDescent="0.25">
      <c r="B75" s="71">
        <v>310</v>
      </c>
      <c r="C75" s="31">
        <v>14.2</v>
      </c>
      <c r="D75" s="22">
        <f t="shared" si="1"/>
        <v>77.464788732394368</v>
      </c>
      <c r="E75" s="43">
        <v>1100</v>
      </c>
      <c r="F75" s="64" t="s">
        <v>18</v>
      </c>
      <c r="G75" s="76" t="s">
        <v>20</v>
      </c>
      <c r="H75" s="67"/>
      <c r="I75" s="75">
        <v>57</v>
      </c>
      <c r="J75" s="31">
        <v>14.1</v>
      </c>
      <c r="K75" s="19">
        <f t="shared" si="2"/>
        <v>60.283687943262414</v>
      </c>
      <c r="L75" s="34">
        <v>850</v>
      </c>
      <c r="M75" s="42" t="s">
        <v>18</v>
      </c>
      <c r="N75" s="76" t="s">
        <v>20</v>
      </c>
    </row>
    <row r="76" spans="2:14" hidden="1" x14ac:dyDescent="0.25">
      <c r="B76" s="71">
        <v>311</v>
      </c>
      <c r="C76" s="31">
        <v>14.2</v>
      </c>
      <c r="D76" s="22">
        <f t="shared" si="1"/>
        <v>77.464788732394368</v>
      </c>
      <c r="E76" s="43">
        <v>1100</v>
      </c>
      <c r="F76" s="64" t="s">
        <v>18</v>
      </c>
      <c r="G76" s="76" t="s">
        <v>20</v>
      </c>
      <c r="H76" s="67"/>
      <c r="I76" s="75">
        <v>58</v>
      </c>
      <c r="J76" s="31">
        <v>14.1</v>
      </c>
      <c r="K76" s="19">
        <f t="shared" si="2"/>
        <v>60.283687943262414</v>
      </c>
      <c r="L76" s="34">
        <v>850</v>
      </c>
      <c r="M76" s="42" t="s">
        <v>18</v>
      </c>
      <c r="N76" s="76" t="s">
        <v>20</v>
      </c>
    </row>
    <row r="77" spans="2:14" hidden="1" x14ac:dyDescent="0.25">
      <c r="B77" s="71">
        <v>312</v>
      </c>
      <c r="C77" s="31">
        <v>14.2</v>
      </c>
      <c r="D77" s="22">
        <f t="shared" si="1"/>
        <v>77.464788732394368</v>
      </c>
      <c r="E77" s="43">
        <v>1100</v>
      </c>
      <c r="F77" s="64" t="s">
        <v>18</v>
      </c>
      <c r="G77" s="76" t="s">
        <v>20</v>
      </c>
      <c r="H77" s="67"/>
      <c r="I77" s="75">
        <v>59</v>
      </c>
      <c r="J77" s="31">
        <v>14.1</v>
      </c>
      <c r="K77" s="19">
        <f t="shared" si="2"/>
        <v>60.283687943262414</v>
      </c>
      <c r="L77" s="34">
        <v>850</v>
      </c>
      <c r="M77" s="42" t="s">
        <v>18</v>
      </c>
      <c r="N77" s="76" t="s">
        <v>20</v>
      </c>
    </row>
    <row r="78" spans="2:14" hidden="1" x14ac:dyDescent="0.25">
      <c r="B78" s="71">
        <v>313</v>
      </c>
      <c r="C78" s="31">
        <v>14.2</v>
      </c>
      <c r="D78" s="22">
        <f t="shared" si="1"/>
        <v>77.464788732394368</v>
      </c>
      <c r="E78" s="43">
        <v>1100</v>
      </c>
      <c r="F78" s="64" t="s">
        <v>18</v>
      </c>
      <c r="G78" s="76" t="s">
        <v>20</v>
      </c>
      <c r="H78" s="67"/>
      <c r="I78" s="75">
        <v>60</v>
      </c>
      <c r="J78" s="31">
        <v>14.1</v>
      </c>
      <c r="K78" s="19">
        <f t="shared" si="2"/>
        <v>60.283687943262414</v>
      </c>
      <c r="L78" s="34">
        <v>850</v>
      </c>
      <c r="M78" s="42" t="s">
        <v>18</v>
      </c>
      <c r="N78" s="76" t="s">
        <v>20</v>
      </c>
    </row>
    <row r="79" spans="2:14" hidden="1" x14ac:dyDescent="0.25">
      <c r="B79" s="71">
        <v>314</v>
      </c>
      <c r="C79" s="31">
        <v>14.8</v>
      </c>
      <c r="D79" s="22">
        <f t="shared" si="1"/>
        <v>81.081081081081081</v>
      </c>
      <c r="E79" s="43">
        <v>1200</v>
      </c>
      <c r="F79" s="64" t="s">
        <v>18</v>
      </c>
      <c r="G79" s="74" t="s">
        <v>2</v>
      </c>
      <c r="H79" s="67"/>
      <c r="I79" s="75">
        <v>61</v>
      </c>
      <c r="J79" s="31">
        <v>14.1</v>
      </c>
      <c r="K79" s="19">
        <f t="shared" si="2"/>
        <v>60.283687943262414</v>
      </c>
      <c r="L79" s="34">
        <v>850</v>
      </c>
      <c r="M79" s="42" t="s">
        <v>18</v>
      </c>
      <c r="N79" s="76" t="s">
        <v>20</v>
      </c>
    </row>
    <row r="80" spans="2:14" hidden="1" x14ac:dyDescent="0.25">
      <c r="B80" s="71">
        <v>315</v>
      </c>
      <c r="C80" s="31">
        <v>14.1</v>
      </c>
      <c r="D80" s="22">
        <f t="shared" si="1"/>
        <v>85.106382978723403</v>
      </c>
      <c r="E80" s="43">
        <v>1200</v>
      </c>
      <c r="F80" s="64" t="s">
        <v>18</v>
      </c>
      <c r="G80" s="74" t="s">
        <v>2</v>
      </c>
      <c r="H80" s="67"/>
      <c r="I80" s="75">
        <v>62</v>
      </c>
      <c r="J80" s="31">
        <v>16.2</v>
      </c>
      <c r="K80" s="19">
        <f t="shared" si="2"/>
        <v>58.641975308641975</v>
      </c>
      <c r="L80" s="34">
        <v>950</v>
      </c>
      <c r="M80" s="42" t="s">
        <v>18</v>
      </c>
      <c r="N80" s="76" t="s">
        <v>20</v>
      </c>
    </row>
    <row r="81" spans="2:14" hidden="1" x14ac:dyDescent="0.25">
      <c r="B81" s="71">
        <v>316</v>
      </c>
      <c r="C81" s="31">
        <v>14.1</v>
      </c>
      <c r="D81" s="22">
        <f t="shared" si="1"/>
        <v>85.106382978723403</v>
      </c>
      <c r="E81" s="43">
        <v>1200</v>
      </c>
      <c r="F81" s="64" t="s">
        <v>18</v>
      </c>
      <c r="G81" s="74" t="s">
        <v>2</v>
      </c>
      <c r="H81" s="67"/>
      <c r="I81" s="75">
        <v>63</v>
      </c>
      <c r="J81" s="31">
        <v>14.3</v>
      </c>
      <c r="K81" s="19">
        <f t="shared" si="2"/>
        <v>59.44055944055944</v>
      </c>
      <c r="L81" s="34">
        <v>850</v>
      </c>
      <c r="M81" s="42" t="s">
        <v>18</v>
      </c>
      <c r="N81" s="76" t="s">
        <v>20</v>
      </c>
    </row>
    <row r="82" spans="2:14" hidden="1" x14ac:dyDescent="0.25">
      <c r="B82" s="71">
        <v>317</v>
      </c>
      <c r="C82" s="31">
        <v>14.1</v>
      </c>
      <c r="D82" s="22">
        <f t="shared" si="1"/>
        <v>85.106382978723403</v>
      </c>
      <c r="E82" s="43">
        <v>1200</v>
      </c>
      <c r="F82" s="64" t="s">
        <v>18</v>
      </c>
      <c r="G82" s="74" t="s">
        <v>2</v>
      </c>
      <c r="H82" s="67"/>
      <c r="I82" s="75">
        <v>64</v>
      </c>
      <c r="J82" s="31">
        <v>14.3</v>
      </c>
      <c r="K82" s="19">
        <f t="shared" si="2"/>
        <v>59.44055944055944</v>
      </c>
      <c r="L82" s="34">
        <v>850</v>
      </c>
      <c r="M82" s="42" t="s">
        <v>18</v>
      </c>
      <c r="N82" s="76" t="s">
        <v>20</v>
      </c>
    </row>
    <row r="83" spans="2:14" hidden="1" x14ac:dyDescent="0.25">
      <c r="B83" s="71">
        <v>318</v>
      </c>
      <c r="C83" s="31">
        <v>14.1</v>
      </c>
      <c r="D83" s="22">
        <f t="shared" si="1"/>
        <v>85.106382978723403</v>
      </c>
      <c r="E83" s="43">
        <v>1200</v>
      </c>
      <c r="F83" s="64" t="s">
        <v>18</v>
      </c>
      <c r="G83" s="74" t="s">
        <v>2</v>
      </c>
      <c r="H83" s="67"/>
      <c r="I83" s="75">
        <v>65</v>
      </c>
      <c r="J83" s="31">
        <v>14.3</v>
      </c>
      <c r="K83" s="19">
        <f t="shared" si="2"/>
        <v>59.44055944055944</v>
      </c>
      <c r="L83" s="34">
        <v>850</v>
      </c>
      <c r="M83" s="42" t="s">
        <v>18</v>
      </c>
      <c r="N83" s="76" t="s">
        <v>20</v>
      </c>
    </row>
    <row r="84" spans="2:14" hidden="1" x14ac:dyDescent="0.25">
      <c r="B84" s="71">
        <v>319</v>
      </c>
      <c r="C84" s="31">
        <v>14.1</v>
      </c>
      <c r="D84" s="22">
        <f t="shared" ref="D84:D142" si="3">E84/C84</f>
        <v>85.106382978723403</v>
      </c>
      <c r="E84" s="43">
        <v>1200</v>
      </c>
      <c r="F84" s="64" t="s">
        <v>18</v>
      </c>
      <c r="G84" s="74" t="s">
        <v>2</v>
      </c>
      <c r="H84" s="67"/>
      <c r="I84" s="75">
        <v>66</v>
      </c>
      <c r="J84" s="31">
        <v>14.3</v>
      </c>
      <c r="K84" s="19">
        <f t="shared" ref="K84:K147" si="4">L84/J84</f>
        <v>59.44055944055944</v>
      </c>
      <c r="L84" s="34">
        <v>850</v>
      </c>
      <c r="M84" s="42" t="s">
        <v>18</v>
      </c>
      <c r="N84" s="76" t="s">
        <v>20</v>
      </c>
    </row>
    <row r="85" spans="2:14" hidden="1" x14ac:dyDescent="0.25">
      <c r="B85" s="71">
        <v>320</v>
      </c>
      <c r="C85" s="31">
        <v>14.1</v>
      </c>
      <c r="D85" s="22">
        <f t="shared" si="3"/>
        <v>85.106382978723403</v>
      </c>
      <c r="E85" s="43">
        <v>1200</v>
      </c>
      <c r="F85" s="64" t="s">
        <v>18</v>
      </c>
      <c r="G85" s="74" t="s">
        <v>2</v>
      </c>
      <c r="H85" s="67"/>
      <c r="I85" s="75">
        <v>67</v>
      </c>
      <c r="J85" s="31">
        <v>14.8</v>
      </c>
      <c r="K85" s="19">
        <f t="shared" si="4"/>
        <v>57.432432432432428</v>
      </c>
      <c r="L85" s="34">
        <v>850</v>
      </c>
      <c r="M85" s="42" t="s">
        <v>18</v>
      </c>
      <c r="N85" s="76" t="s">
        <v>20</v>
      </c>
    </row>
    <row r="86" spans="2:14" hidden="1" x14ac:dyDescent="0.25">
      <c r="B86" s="71">
        <v>321</v>
      </c>
      <c r="C86" s="31">
        <v>14.1</v>
      </c>
      <c r="D86" s="22">
        <f t="shared" si="3"/>
        <v>78.01418439716312</v>
      </c>
      <c r="E86" s="43">
        <v>1100</v>
      </c>
      <c r="F86" s="64" t="s">
        <v>18</v>
      </c>
      <c r="G86" s="76" t="s">
        <v>20</v>
      </c>
      <c r="H86" s="67"/>
      <c r="I86" s="75">
        <v>68</v>
      </c>
      <c r="J86" s="31">
        <v>14.1</v>
      </c>
      <c r="K86" s="19">
        <f t="shared" si="4"/>
        <v>60.283687943262414</v>
      </c>
      <c r="L86" s="34">
        <v>850</v>
      </c>
      <c r="M86" s="42" t="s">
        <v>18</v>
      </c>
      <c r="N86" s="76" t="s">
        <v>20</v>
      </c>
    </row>
    <row r="87" spans="2:14" hidden="1" x14ac:dyDescent="0.25">
      <c r="B87" s="71">
        <v>322</v>
      </c>
      <c r="C87" s="31">
        <v>14.1</v>
      </c>
      <c r="D87" s="22">
        <f t="shared" si="3"/>
        <v>78.01418439716312</v>
      </c>
      <c r="E87" s="43">
        <v>1100</v>
      </c>
      <c r="F87" s="64" t="s">
        <v>18</v>
      </c>
      <c r="G87" s="76" t="s">
        <v>20</v>
      </c>
      <c r="H87" s="67"/>
      <c r="I87" s="75">
        <v>69</v>
      </c>
      <c r="J87" s="31">
        <v>14.1</v>
      </c>
      <c r="K87" s="19">
        <f t="shared" si="4"/>
        <v>60.283687943262414</v>
      </c>
      <c r="L87" s="34">
        <v>850</v>
      </c>
      <c r="M87" s="42" t="s">
        <v>18</v>
      </c>
      <c r="N87" s="76" t="s">
        <v>20</v>
      </c>
    </row>
    <row r="88" spans="2:14" hidden="1" x14ac:dyDescent="0.25">
      <c r="B88" s="71">
        <v>323</v>
      </c>
      <c r="C88" s="31">
        <v>14.1</v>
      </c>
      <c r="D88" s="22">
        <f t="shared" si="3"/>
        <v>78.01418439716312</v>
      </c>
      <c r="E88" s="43">
        <v>1100</v>
      </c>
      <c r="F88" s="64" t="s">
        <v>18</v>
      </c>
      <c r="G88" s="76" t="s">
        <v>20</v>
      </c>
      <c r="H88" s="67"/>
      <c r="I88" s="75">
        <v>70</v>
      </c>
      <c r="J88" s="31">
        <v>14.1</v>
      </c>
      <c r="K88" s="19">
        <f t="shared" si="4"/>
        <v>60.283687943262414</v>
      </c>
      <c r="L88" s="34">
        <v>850</v>
      </c>
      <c r="M88" s="42" t="s">
        <v>18</v>
      </c>
      <c r="N88" s="76" t="s">
        <v>20</v>
      </c>
    </row>
    <row r="89" spans="2:14" hidden="1" x14ac:dyDescent="0.25">
      <c r="B89" s="71">
        <v>324</v>
      </c>
      <c r="C89" s="31">
        <v>14.1</v>
      </c>
      <c r="D89" s="22">
        <f t="shared" si="3"/>
        <v>78.01418439716312</v>
      </c>
      <c r="E89" s="43">
        <v>1100</v>
      </c>
      <c r="F89" s="64" t="s">
        <v>18</v>
      </c>
      <c r="G89" s="76" t="s">
        <v>20</v>
      </c>
      <c r="H89" s="67"/>
      <c r="I89" s="75">
        <v>71</v>
      </c>
      <c r="J89" s="31">
        <v>14.1</v>
      </c>
      <c r="K89" s="19">
        <f t="shared" si="4"/>
        <v>60.283687943262414</v>
      </c>
      <c r="L89" s="34">
        <v>850</v>
      </c>
      <c r="M89" s="42" t="s">
        <v>18</v>
      </c>
      <c r="N89" s="76" t="s">
        <v>20</v>
      </c>
    </row>
    <row r="90" spans="2:14" hidden="1" x14ac:dyDescent="0.25">
      <c r="B90" s="71">
        <v>325</v>
      </c>
      <c r="C90" s="31">
        <v>14.1</v>
      </c>
      <c r="D90" s="22">
        <f t="shared" si="3"/>
        <v>78.01418439716312</v>
      </c>
      <c r="E90" s="43">
        <v>1100</v>
      </c>
      <c r="F90" s="64" t="s">
        <v>18</v>
      </c>
      <c r="G90" s="76" t="s">
        <v>20</v>
      </c>
      <c r="H90" s="67"/>
      <c r="I90" s="75">
        <v>72</v>
      </c>
      <c r="J90" s="31">
        <v>14.1</v>
      </c>
      <c r="K90" s="19">
        <f t="shared" si="4"/>
        <v>60.283687943262414</v>
      </c>
      <c r="L90" s="34">
        <v>850</v>
      </c>
      <c r="M90" s="42" t="s">
        <v>18</v>
      </c>
      <c r="N90" s="76" t="s">
        <v>20</v>
      </c>
    </row>
    <row r="91" spans="2:14" hidden="1" x14ac:dyDescent="0.25">
      <c r="B91" s="71">
        <v>326</v>
      </c>
      <c r="C91" s="31">
        <v>16.2</v>
      </c>
      <c r="D91" s="22">
        <f t="shared" si="3"/>
        <v>74.074074074074076</v>
      </c>
      <c r="E91" s="43">
        <v>1200</v>
      </c>
      <c r="F91" s="64" t="s">
        <v>18</v>
      </c>
      <c r="G91" s="76" t="s">
        <v>20</v>
      </c>
      <c r="H91" s="67"/>
      <c r="I91" s="75">
        <v>73</v>
      </c>
      <c r="J91" s="31">
        <v>14.1</v>
      </c>
      <c r="K91" s="19">
        <f t="shared" si="4"/>
        <v>60.283687943262414</v>
      </c>
      <c r="L91" s="34">
        <v>850</v>
      </c>
      <c r="M91" s="42" t="s">
        <v>18</v>
      </c>
      <c r="N91" s="76" t="s">
        <v>20</v>
      </c>
    </row>
    <row r="92" spans="2:14" hidden="1" x14ac:dyDescent="0.25">
      <c r="B92" s="71">
        <v>327</v>
      </c>
      <c r="C92" s="31">
        <v>14.8</v>
      </c>
      <c r="D92" s="22">
        <f t="shared" si="3"/>
        <v>81.081081081081081</v>
      </c>
      <c r="E92" s="43">
        <v>1200</v>
      </c>
      <c r="F92" s="64" t="s">
        <v>18</v>
      </c>
      <c r="G92" s="74" t="s">
        <v>2</v>
      </c>
      <c r="H92" s="67"/>
      <c r="I92" s="75">
        <v>74</v>
      </c>
      <c r="J92" s="31">
        <v>14.1</v>
      </c>
      <c r="K92" s="19">
        <f t="shared" si="4"/>
        <v>60.283687943262414</v>
      </c>
      <c r="L92" s="34">
        <v>850</v>
      </c>
      <c r="M92" s="42" t="s">
        <v>18</v>
      </c>
      <c r="N92" s="76" t="s">
        <v>20</v>
      </c>
    </row>
    <row r="93" spans="2:14" hidden="1" x14ac:dyDescent="0.25">
      <c r="B93" s="71">
        <v>328</v>
      </c>
      <c r="C93" s="31">
        <v>14.1</v>
      </c>
      <c r="D93" s="22">
        <f t="shared" si="3"/>
        <v>85.106382978723403</v>
      </c>
      <c r="E93" s="43">
        <v>1200</v>
      </c>
      <c r="F93" s="64" t="s">
        <v>18</v>
      </c>
      <c r="G93" s="74" t="s">
        <v>2</v>
      </c>
      <c r="H93" s="67"/>
      <c r="I93" s="75">
        <v>75</v>
      </c>
      <c r="J93" s="31">
        <v>14.1</v>
      </c>
      <c r="K93" s="19">
        <f t="shared" si="4"/>
        <v>60.283687943262414</v>
      </c>
      <c r="L93" s="34">
        <v>850</v>
      </c>
      <c r="M93" s="42" t="s">
        <v>18</v>
      </c>
      <c r="N93" s="76" t="s">
        <v>20</v>
      </c>
    </row>
    <row r="94" spans="2:14" hidden="1" x14ac:dyDescent="0.25">
      <c r="B94" s="71">
        <v>329</v>
      </c>
      <c r="C94" s="31">
        <v>14.1</v>
      </c>
      <c r="D94" s="22">
        <f t="shared" si="3"/>
        <v>85.106382978723403</v>
      </c>
      <c r="E94" s="43">
        <v>1200</v>
      </c>
      <c r="F94" s="64" t="s">
        <v>18</v>
      </c>
      <c r="G94" s="74" t="s">
        <v>2</v>
      </c>
      <c r="H94" s="67"/>
      <c r="I94" s="75">
        <v>76</v>
      </c>
      <c r="J94" s="31">
        <v>14.1</v>
      </c>
      <c r="K94" s="19">
        <f t="shared" si="4"/>
        <v>60.283687943262414</v>
      </c>
      <c r="L94" s="34">
        <v>850</v>
      </c>
      <c r="M94" s="42" t="s">
        <v>18</v>
      </c>
      <c r="N94" s="76" t="s">
        <v>20</v>
      </c>
    </row>
    <row r="95" spans="2:14" hidden="1" x14ac:dyDescent="0.25">
      <c r="B95" s="71">
        <v>330</v>
      </c>
      <c r="C95" s="31">
        <v>14.1</v>
      </c>
      <c r="D95" s="22">
        <f t="shared" si="3"/>
        <v>85.106382978723403</v>
      </c>
      <c r="E95" s="43">
        <v>1200</v>
      </c>
      <c r="F95" s="64" t="s">
        <v>18</v>
      </c>
      <c r="G95" s="74" t="s">
        <v>2</v>
      </c>
      <c r="H95" s="67"/>
      <c r="I95" s="75">
        <v>77</v>
      </c>
      <c r="J95" s="31">
        <v>14.1</v>
      </c>
      <c r="K95" s="19">
        <f t="shared" si="4"/>
        <v>60.283687943262414</v>
      </c>
      <c r="L95" s="34">
        <v>850</v>
      </c>
      <c r="M95" s="42" t="s">
        <v>18</v>
      </c>
      <c r="N95" s="76" t="s">
        <v>20</v>
      </c>
    </row>
    <row r="96" spans="2:14" hidden="1" x14ac:dyDescent="0.25">
      <c r="B96" s="71">
        <v>331</v>
      </c>
      <c r="C96" s="31">
        <v>14.1</v>
      </c>
      <c r="D96" s="22">
        <f t="shared" si="3"/>
        <v>85.106382978723403</v>
      </c>
      <c r="E96" s="43">
        <v>1200</v>
      </c>
      <c r="F96" s="64" t="s">
        <v>18</v>
      </c>
      <c r="G96" s="74" t="s">
        <v>2</v>
      </c>
      <c r="H96" s="67"/>
      <c r="I96" s="75">
        <v>78</v>
      </c>
      <c r="J96" s="31">
        <v>14.1</v>
      </c>
      <c r="K96" s="19">
        <f t="shared" si="4"/>
        <v>60.283687943262414</v>
      </c>
      <c r="L96" s="34">
        <v>850</v>
      </c>
      <c r="M96" s="42" t="s">
        <v>18</v>
      </c>
      <c r="N96" s="76" t="s">
        <v>20</v>
      </c>
    </row>
    <row r="97" spans="2:14" hidden="1" x14ac:dyDescent="0.25">
      <c r="B97" s="71">
        <v>332</v>
      </c>
      <c r="C97" s="31">
        <v>14.1</v>
      </c>
      <c r="D97" s="22">
        <f t="shared" si="3"/>
        <v>85.106382978723403</v>
      </c>
      <c r="E97" s="43">
        <v>1200</v>
      </c>
      <c r="F97" s="64" t="s">
        <v>18</v>
      </c>
      <c r="G97" s="74" t="s">
        <v>2</v>
      </c>
      <c r="H97" s="67"/>
      <c r="I97" s="75">
        <v>79</v>
      </c>
      <c r="J97" s="31">
        <v>16.2</v>
      </c>
      <c r="K97" s="19">
        <f t="shared" si="4"/>
        <v>58.641975308641975</v>
      </c>
      <c r="L97" s="34">
        <v>950</v>
      </c>
      <c r="M97" s="42" t="s">
        <v>18</v>
      </c>
      <c r="N97" s="76" t="s">
        <v>20</v>
      </c>
    </row>
    <row r="98" spans="2:14" hidden="1" x14ac:dyDescent="0.25">
      <c r="B98" s="71">
        <v>333</v>
      </c>
      <c r="C98" s="31">
        <v>14.1</v>
      </c>
      <c r="D98" s="22">
        <f t="shared" si="3"/>
        <v>85.106382978723403</v>
      </c>
      <c r="E98" s="43">
        <v>1200</v>
      </c>
      <c r="F98" s="64" t="s">
        <v>18</v>
      </c>
      <c r="G98" s="74" t="s">
        <v>2</v>
      </c>
      <c r="H98" s="67"/>
      <c r="I98" s="75">
        <v>80</v>
      </c>
      <c r="J98" s="31">
        <v>14.8</v>
      </c>
      <c r="K98" s="19">
        <f t="shared" si="4"/>
        <v>57.432432432432428</v>
      </c>
      <c r="L98" s="34">
        <v>850</v>
      </c>
      <c r="M98" s="42" t="s">
        <v>18</v>
      </c>
      <c r="N98" s="76" t="s">
        <v>20</v>
      </c>
    </row>
    <row r="99" spans="2:14" hidden="1" x14ac:dyDescent="0.25">
      <c r="B99" s="71">
        <v>334</v>
      </c>
      <c r="C99" s="31">
        <v>14.1</v>
      </c>
      <c r="D99" s="22">
        <f t="shared" si="3"/>
        <v>78.01418439716312</v>
      </c>
      <c r="E99" s="43">
        <v>1100</v>
      </c>
      <c r="F99" s="64" t="s">
        <v>18</v>
      </c>
      <c r="G99" s="76" t="s">
        <v>20</v>
      </c>
      <c r="H99" s="67"/>
      <c r="I99" s="75">
        <v>81</v>
      </c>
      <c r="J99" s="31">
        <v>14.2</v>
      </c>
      <c r="K99" s="19">
        <f t="shared" si="4"/>
        <v>59.859154929577471</v>
      </c>
      <c r="L99" s="34">
        <v>850</v>
      </c>
      <c r="M99" s="42" t="s">
        <v>18</v>
      </c>
      <c r="N99" s="76" t="s">
        <v>20</v>
      </c>
    </row>
    <row r="100" spans="2:14" hidden="1" x14ac:dyDescent="0.25">
      <c r="B100" s="71">
        <v>335</v>
      </c>
      <c r="C100" s="31">
        <v>14.1</v>
      </c>
      <c r="D100" s="22">
        <f t="shared" si="3"/>
        <v>78.01418439716312</v>
      </c>
      <c r="E100" s="43">
        <v>1100</v>
      </c>
      <c r="F100" s="64" t="s">
        <v>18</v>
      </c>
      <c r="G100" s="76" t="s">
        <v>20</v>
      </c>
      <c r="H100" s="67"/>
      <c r="I100" s="75">
        <v>82</v>
      </c>
      <c r="J100" s="31">
        <v>14.2</v>
      </c>
      <c r="K100" s="19">
        <f t="shared" si="4"/>
        <v>59.859154929577471</v>
      </c>
      <c r="L100" s="34">
        <v>850</v>
      </c>
      <c r="M100" s="42" t="s">
        <v>18</v>
      </c>
      <c r="N100" s="76" t="s">
        <v>20</v>
      </c>
    </row>
    <row r="101" spans="2:14" hidden="1" x14ac:dyDescent="0.25">
      <c r="B101" s="71">
        <v>336</v>
      </c>
      <c r="C101" s="31">
        <v>14.1</v>
      </c>
      <c r="D101" s="22">
        <f t="shared" si="3"/>
        <v>78.01418439716312</v>
      </c>
      <c r="E101" s="43">
        <v>1100</v>
      </c>
      <c r="F101" s="64" t="s">
        <v>18</v>
      </c>
      <c r="G101" s="76" t="s">
        <v>20</v>
      </c>
      <c r="H101" s="67"/>
      <c r="I101" s="75">
        <v>83</v>
      </c>
      <c r="J101" s="31">
        <v>14.2</v>
      </c>
      <c r="K101" s="19">
        <f t="shared" si="4"/>
        <v>59.859154929577471</v>
      </c>
      <c r="L101" s="34">
        <v>850</v>
      </c>
      <c r="M101" s="42" t="s">
        <v>18</v>
      </c>
      <c r="N101" s="76" t="s">
        <v>20</v>
      </c>
    </row>
    <row r="102" spans="2:14" hidden="1" x14ac:dyDescent="0.25">
      <c r="B102" s="71">
        <v>337</v>
      </c>
      <c r="C102" s="31">
        <v>14.1</v>
      </c>
      <c r="D102" s="22">
        <f t="shared" si="3"/>
        <v>78.01418439716312</v>
      </c>
      <c r="E102" s="43">
        <v>1100</v>
      </c>
      <c r="F102" s="64" t="s">
        <v>18</v>
      </c>
      <c r="G102" s="76" t="s">
        <v>20</v>
      </c>
      <c r="H102" s="67"/>
      <c r="I102" s="75">
        <v>84</v>
      </c>
      <c r="J102" s="31">
        <v>14.2</v>
      </c>
      <c r="K102" s="19">
        <f t="shared" si="4"/>
        <v>59.859154929577471</v>
      </c>
      <c r="L102" s="34">
        <v>850</v>
      </c>
      <c r="M102" s="42" t="s">
        <v>18</v>
      </c>
      <c r="N102" s="76" t="s">
        <v>20</v>
      </c>
    </row>
    <row r="103" spans="2:14" hidden="1" x14ac:dyDescent="0.25">
      <c r="B103" s="71">
        <v>338</v>
      </c>
      <c r="C103" s="31">
        <v>14.1</v>
      </c>
      <c r="D103" s="22">
        <f t="shared" si="3"/>
        <v>78.01418439716312</v>
      </c>
      <c r="E103" s="43">
        <v>1100</v>
      </c>
      <c r="F103" s="64" t="s">
        <v>18</v>
      </c>
      <c r="G103" s="76" t="s">
        <v>20</v>
      </c>
      <c r="H103" s="67"/>
      <c r="I103" s="75">
        <v>85</v>
      </c>
      <c r="J103" s="31">
        <v>14.2</v>
      </c>
      <c r="K103" s="19">
        <f t="shared" si="4"/>
        <v>59.859154929577471</v>
      </c>
      <c r="L103" s="34">
        <v>850</v>
      </c>
      <c r="M103" s="42" t="s">
        <v>18</v>
      </c>
      <c r="N103" s="76" t="s">
        <v>20</v>
      </c>
    </row>
    <row r="104" spans="2:14" hidden="1" x14ac:dyDescent="0.25">
      <c r="B104" s="71">
        <v>339</v>
      </c>
      <c r="C104" s="31">
        <v>16.2</v>
      </c>
      <c r="D104" s="22">
        <f t="shared" si="3"/>
        <v>74.074074074074076</v>
      </c>
      <c r="E104" s="43">
        <v>1200</v>
      </c>
      <c r="F104" s="64" t="s">
        <v>18</v>
      </c>
      <c r="G104" s="76" t="s">
        <v>20</v>
      </c>
      <c r="H104" s="67"/>
      <c r="I104" s="75">
        <v>86</v>
      </c>
      <c r="J104" s="31">
        <v>14.2</v>
      </c>
      <c r="K104" s="19">
        <f t="shared" si="4"/>
        <v>59.859154929577471</v>
      </c>
      <c r="L104" s="34">
        <v>850</v>
      </c>
      <c r="M104" s="42" t="s">
        <v>18</v>
      </c>
      <c r="N104" s="76" t="s">
        <v>20</v>
      </c>
    </row>
    <row r="105" spans="2:14" hidden="1" x14ac:dyDescent="0.25">
      <c r="B105" s="71">
        <v>340</v>
      </c>
      <c r="C105" s="31">
        <v>14.3</v>
      </c>
      <c r="D105" s="22">
        <f t="shared" si="3"/>
        <v>69.930069930069934</v>
      </c>
      <c r="E105" s="43">
        <v>1000</v>
      </c>
      <c r="F105" s="64" t="s">
        <v>18</v>
      </c>
      <c r="G105" s="77" t="s">
        <v>29</v>
      </c>
      <c r="H105" s="68"/>
      <c r="I105" s="75">
        <v>87</v>
      </c>
      <c r="J105" s="31">
        <v>14.2</v>
      </c>
      <c r="K105" s="19">
        <f t="shared" si="4"/>
        <v>59.859154929577471</v>
      </c>
      <c r="L105" s="34">
        <v>850</v>
      </c>
      <c r="M105" s="42" t="s">
        <v>18</v>
      </c>
      <c r="N105" s="76" t="s">
        <v>20</v>
      </c>
    </row>
    <row r="106" spans="2:14" hidden="1" x14ac:dyDescent="0.25">
      <c r="B106" s="71">
        <v>341</v>
      </c>
      <c r="C106" s="31">
        <v>14.3</v>
      </c>
      <c r="D106" s="22">
        <f t="shared" si="3"/>
        <v>69.930069930069934</v>
      </c>
      <c r="E106" s="43">
        <v>1000</v>
      </c>
      <c r="F106" s="64" t="s">
        <v>18</v>
      </c>
      <c r="G106" s="77" t="s">
        <v>29</v>
      </c>
      <c r="H106" s="68"/>
      <c r="I106" s="75">
        <v>88</v>
      </c>
      <c r="J106" s="31">
        <v>14.2</v>
      </c>
      <c r="K106" s="19">
        <f t="shared" si="4"/>
        <v>59.859154929577471</v>
      </c>
      <c r="L106" s="34">
        <v>850</v>
      </c>
      <c r="M106" s="42" t="s">
        <v>18</v>
      </c>
      <c r="N106" s="76" t="s">
        <v>20</v>
      </c>
    </row>
    <row r="107" spans="2:14" hidden="1" x14ac:dyDescent="0.25">
      <c r="B107" s="71">
        <v>342</v>
      </c>
      <c r="C107" s="31">
        <v>14.3</v>
      </c>
      <c r="D107" s="22">
        <f t="shared" si="3"/>
        <v>69.930069930069934</v>
      </c>
      <c r="E107" s="43">
        <v>1000</v>
      </c>
      <c r="F107" s="64" t="s">
        <v>18</v>
      </c>
      <c r="G107" s="77" t="s">
        <v>29</v>
      </c>
      <c r="H107" s="68"/>
      <c r="I107" s="75">
        <v>89</v>
      </c>
      <c r="J107" s="31">
        <v>14.2</v>
      </c>
      <c r="K107" s="19">
        <f t="shared" si="4"/>
        <v>59.859154929577471</v>
      </c>
      <c r="L107" s="34">
        <v>850</v>
      </c>
      <c r="M107" s="42" t="s">
        <v>18</v>
      </c>
      <c r="N107" s="76" t="s">
        <v>20</v>
      </c>
    </row>
    <row r="108" spans="2:14" hidden="1" x14ac:dyDescent="0.25">
      <c r="B108" s="71">
        <v>343</v>
      </c>
      <c r="C108" s="31">
        <v>14.3</v>
      </c>
      <c r="D108" s="22">
        <f t="shared" si="3"/>
        <v>69.930069930069934</v>
      </c>
      <c r="E108" s="43">
        <v>1000</v>
      </c>
      <c r="F108" s="64" t="s">
        <v>18</v>
      </c>
      <c r="G108" s="77" t="s">
        <v>29</v>
      </c>
      <c r="H108" s="68"/>
      <c r="I108" s="75">
        <v>90</v>
      </c>
      <c r="J108" s="31">
        <v>14.2</v>
      </c>
      <c r="K108" s="19">
        <f t="shared" si="4"/>
        <v>59.859154929577471</v>
      </c>
      <c r="L108" s="34">
        <v>850</v>
      </c>
      <c r="M108" s="42" t="s">
        <v>18</v>
      </c>
      <c r="N108" s="76" t="s">
        <v>20</v>
      </c>
    </row>
    <row r="109" spans="2:14" hidden="1" x14ac:dyDescent="0.25">
      <c r="B109" s="71">
        <v>344</v>
      </c>
      <c r="C109" s="31">
        <v>14.8</v>
      </c>
      <c r="D109" s="22">
        <f t="shared" si="3"/>
        <v>81.081081081081081</v>
      </c>
      <c r="E109" s="43">
        <v>1200</v>
      </c>
      <c r="F109" s="64" t="s">
        <v>18</v>
      </c>
      <c r="G109" s="74" t="s">
        <v>2</v>
      </c>
      <c r="H109" s="67"/>
      <c r="I109" s="75">
        <v>91</v>
      </c>
      <c r="J109" s="31">
        <v>14.2</v>
      </c>
      <c r="K109" s="19">
        <f t="shared" si="4"/>
        <v>59.859154929577471</v>
      </c>
      <c r="L109" s="34">
        <v>850</v>
      </c>
      <c r="M109" s="42" t="s">
        <v>18</v>
      </c>
      <c r="N109" s="76" t="s">
        <v>20</v>
      </c>
    </row>
    <row r="110" spans="2:14" hidden="1" x14ac:dyDescent="0.25">
      <c r="B110" s="71">
        <v>345</v>
      </c>
      <c r="C110" s="31">
        <v>14.2</v>
      </c>
      <c r="D110" s="22">
        <f t="shared" si="3"/>
        <v>84.507042253521135</v>
      </c>
      <c r="E110" s="43">
        <v>1200</v>
      </c>
      <c r="F110" s="64" t="s">
        <v>18</v>
      </c>
      <c r="G110" s="74" t="s">
        <v>2</v>
      </c>
      <c r="H110" s="67"/>
      <c r="I110" s="75">
        <v>92</v>
      </c>
      <c r="J110" s="31">
        <v>16.600000000000001</v>
      </c>
      <c r="K110" s="19">
        <f t="shared" si="4"/>
        <v>57.2289156626506</v>
      </c>
      <c r="L110" s="34">
        <v>950</v>
      </c>
      <c r="M110" s="42" t="s">
        <v>18</v>
      </c>
      <c r="N110" s="76" t="s">
        <v>20</v>
      </c>
    </row>
    <row r="111" spans="2:14" hidden="1" x14ac:dyDescent="0.25">
      <c r="B111" s="71">
        <v>346</v>
      </c>
      <c r="C111" s="31">
        <v>14.2</v>
      </c>
      <c r="D111" s="22">
        <f t="shared" si="3"/>
        <v>84.507042253521135</v>
      </c>
      <c r="E111" s="43">
        <v>1200</v>
      </c>
      <c r="F111" s="64" t="s">
        <v>18</v>
      </c>
      <c r="G111" s="74" t="s">
        <v>2</v>
      </c>
      <c r="H111" s="67"/>
      <c r="I111" s="75">
        <v>93</v>
      </c>
      <c r="J111" s="31">
        <v>9.8000000000000007</v>
      </c>
      <c r="K111" s="19">
        <f t="shared" si="4"/>
        <v>51.020408163265301</v>
      </c>
      <c r="L111" s="34">
        <v>500</v>
      </c>
      <c r="M111" s="42" t="s">
        <v>30</v>
      </c>
      <c r="N111" s="76" t="s">
        <v>20</v>
      </c>
    </row>
    <row r="112" spans="2:14" hidden="1" x14ac:dyDescent="0.25">
      <c r="B112" s="71">
        <v>347</v>
      </c>
      <c r="C112" s="31">
        <v>14.2</v>
      </c>
      <c r="D112" s="22">
        <f t="shared" si="3"/>
        <v>84.507042253521135</v>
      </c>
      <c r="E112" s="43">
        <v>1200</v>
      </c>
      <c r="F112" s="64" t="s">
        <v>18</v>
      </c>
      <c r="G112" s="74" t="s">
        <v>2</v>
      </c>
      <c r="H112" s="67"/>
      <c r="I112" s="75">
        <v>94</v>
      </c>
      <c r="J112" s="31">
        <v>13.8</v>
      </c>
      <c r="K112" s="19">
        <f t="shared" si="4"/>
        <v>57.971014492753618</v>
      </c>
      <c r="L112" s="34">
        <v>800</v>
      </c>
      <c r="M112" s="42" t="s">
        <v>18</v>
      </c>
      <c r="N112" s="76" t="s">
        <v>20</v>
      </c>
    </row>
    <row r="113" spans="2:14" x14ac:dyDescent="0.25">
      <c r="B113" s="71">
        <v>348</v>
      </c>
      <c r="C113" s="31">
        <v>14.2</v>
      </c>
      <c r="D113" s="22">
        <f t="shared" si="3"/>
        <v>84.507042253521135</v>
      </c>
      <c r="E113" s="43">
        <v>1200</v>
      </c>
      <c r="F113" s="64" t="s">
        <v>18</v>
      </c>
      <c r="G113" s="74" t="s">
        <v>2</v>
      </c>
      <c r="H113" s="67"/>
      <c r="I113" s="71">
        <v>95</v>
      </c>
      <c r="J113" s="31">
        <v>13.7</v>
      </c>
      <c r="K113" s="22">
        <f t="shared" si="4"/>
        <v>51.094890510948908</v>
      </c>
      <c r="L113" s="43">
        <v>700</v>
      </c>
      <c r="M113" s="44" t="s">
        <v>18</v>
      </c>
      <c r="N113" s="77" t="s">
        <v>4</v>
      </c>
    </row>
    <row r="114" spans="2:14" x14ac:dyDescent="0.25">
      <c r="B114" s="71">
        <v>349</v>
      </c>
      <c r="C114" s="31">
        <v>14.2</v>
      </c>
      <c r="D114" s="22">
        <f t="shared" si="3"/>
        <v>84.507042253521135</v>
      </c>
      <c r="E114" s="43">
        <v>1200</v>
      </c>
      <c r="F114" s="64" t="s">
        <v>18</v>
      </c>
      <c r="G114" s="74" t="s">
        <v>2</v>
      </c>
      <c r="H114" s="67"/>
      <c r="I114" s="71">
        <v>96</v>
      </c>
      <c r="J114" s="31">
        <v>14.2</v>
      </c>
      <c r="K114" s="22">
        <f t="shared" si="4"/>
        <v>52.816901408450704</v>
      </c>
      <c r="L114" s="43">
        <v>750</v>
      </c>
      <c r="M114" s="44" t="s">
        <v>18</v>
      </c>
      <c r="N114" s="77" t="s">
        <v>4</v>
      </c>
    </row>
    <row r="115" spans="2:14" x14ac:dyDescent="0.25">
      <c r="B115" s="71">
        <v>350</v>
      </c>
      <c r="C115" s="31">
        <v>14.2</v>
      </c>
      <c r="D115" s="22">
        <f t="shared" si="3"/>
        <v>84.507042253521135</v>
      </c>
      <c r="E115" s="43">
        <v>1200</v>
      </c>
      <c r="F115" s="64" t="s">
        <v>18</v>
      </c>
      <c r="G115" s="74" t="s">
        <v>2</v>
      </c>
      <c r="H115" s="67"/>
      <c r="I115" s="71">
        <v>97</v>
      </c>
      <c r="J115" s="31">
        <v>14.2</v>
      </c>
      <c r="K115" s="22">
        <f t="shared" si="4"/>
        <v>52.816901408450704</v>
      </c>
      <c r="L115" s="43">
        <v>750</v>
      </c>
      <c r="M115" s="44" t="s">
        <v>18</v>
      </c>
      <c r="N115" s="77" t="s">
        <v>4</v>
      </c>
    </row>
    <row r="116" spans="2:14" x14ac:dyDescent="0.25">
      <c r="B116" s="71">
        <v>351</v>
      </c>
      <c r="C116" s="31">
        <v>14.2</v>
      </c>
      <c r="D116" s="22">
        <f t="shared" si="3"/>
        <v>77.464788732394368</v>
      </c>
      <c r="E116" s="43">
        <v>1100</v>
      </c>
      <c r="F116" s="64" t="s">
        <v>18</v>
      </c>
      <c r="G116" s="76" t="s">
        <v>20</v>
      </c>
      <c r="H116" s="67"/>
      <c r="I116" s="71">
        <v>98</v>
      </c>
      <c r="J116" s="31">
        <v>14.2</v>
      </c>
      <c r="K116" s="22">
        <f t="shared" si="4"/>
        <v>52.816901408450704</v>
      </c>
      <c r="L116" s="43">
        <v>750</v>
      </c>
      <c r="M116" s="44" t="s">
        <v>18</v>
      </c>
      <c r="N116" s="77" t="s">
        <v>4</v>
      </c>
    </row>
    <row r="117" spans="2:14" x14ac:dyDescent="0.25">
      <c r="B117" s="71">
        <v>352</v>
      </c>
      <c r="C117" s="31">
        <v>14.2</v>
      </c>
      <c r="D117" s="22">
        <f t="shared" si="3"/>
        <v>77.464788732394368</v>
      </c>
      <c r="E117" s="43">
        <v>1100</v>
      </c>
      <c r="F117" s="64" t="s">
        <v>18</v>
      </c>
      <c r="G117" s="76" t="s">
        <v>20</v>
      </c>
      <c r="H117" s="67"/>
      <c r="I117" s="71">
        <v>99</v>
      </c>
      <c r="J117" s="31">
        <v>14.2</v>
      </c>
      <c r="K117" s="22">
        <f t="shared" si="4"/>
        <v>52.816901408450704</v>
      </c>
      <c r="L117" s="43">
        <v>750</v>
      </c>
      <c r="M117" s="44" t="s">
        <v>18</v>
      </c>
      <c r="N117" s="77" t="s">
        <v>4</v>
      </c>
    </row>
    <row r="118" spans="2:14" x14ac:dyDescent="0.25">
      <c r="B118" s="71">
        <v>353</v>
      </c>
      <c r="C118" s="31">
        <v>14.2</v>
      </c>
      <c r="D118" s="22">
        <f t="shared" si="3"/>
        <v>77.464788732394368</v>
      </c>
      <c r="E118" s="43">
        <v>1100</v>
      </c>
      <c r="F118" s="64" t="s">
        <v>18</v>
      </c>
      <c r="G118" s="76" t="s">
        <v>20</v>
      </c>
      <c r="H118" s="67"/>
      <c r="I118" s="71">
        <v>100</v>
      </c>
      <c r="J118" s="31">
        <v>14.2</v>
      </c>
      <c r="K118" s="22">
        <f t="shared" si="4"/>
        <v>52.816901408450704</v>
      </c>
      <c r="L118" s="43">
        <v>750</v>
      </c>
      <c r="M118" s="44" t="s">
        <v>18</v>
      </c>
      <c r="N118" s="77" t="s">
        <v>4</v>
      </c>
    </row>
    <row r="119" spans="2:14" x14ac:dyDescent="0.25">
      <c r="B119" s="71">
        <v>354</v>
      </c>
      <c r="C119" s="31">
        <v>14.2</v>
      </c>
      <c r="D119" s="22">
        <f t="shared" si="3"/>
        <v>77.464788732394368</v>
      </c>
      <c r="E119" s="43">
        <v>1100</v>
      </c>
      <c r="F119" s="64" t="s">
        <v>18</v>
      </c>
      <c r="G119" s="76" t="s">
        <v>20</v>
      </c>
      <c r="H119" s="67"/>
      <c r="I119" s="71">
        <f>I118+1</f>
        <v>101</v>
      </c>
      <c r="J119" s="31">
        <v>15.1</v>
      </c>
      <c r="K119" s="22">
        <f t="shared" si="4"/>
        <v>52.980132450331126</v>
      </c>
      <c r="L119" s="43">
        <v>800</v>
      </c>
      <c r="M119" s="44" t="s">
        <v>18</v>
      </c>
      <c r="N119" s="77" t="s">
        <v>4</v>
      </c>
    </row>
    <row r="120" spans="2:14" x14ac:dyDescent="0.25">
      <c r="B120" s="71">
        <v>355</v>
      </c>
      <c r="C120" s="31">
        <v>14.2</v>
      </c>
      <c r="D120" s="22">
        <f t="shared" si="3"/>
        <v>77.464788732394368</v>
      </c>
      <c r="E120" s="43">
        <v>1100</v>
      </c>
      <c r="F120" s="64" t="s">
        <v>18</v>
      </c>
      <c r="G120" s="76" t="s">
        <v>20</v>
      </c>
      <c r="H120" s="67"/>
      <c r="I120" s="71">
        <f t="shared" ref="I120:I183" si="5">I119+1</f>
        <v>102</v>
      </c>
      <c r="J120" s="31">
        <v>20.100000000000001</v>
      </c>
      <c r="K120" s="22">
        <f t="shared" si="4"/>
        <v>52.238805970149251</v>
      </c>
      <c r="L120" s="43">
        <v>1050</v>
      </c>
      <c r="M120" s="44" t="s">
        <v>18</v>
      </c>
      <c r="N120" s="77" t="s">
        <v>4</v>
      </c>
    </row>
    <row r="121" spans="2:14" ht="15.75" thickBot="1" x14ac:dyDescent="0.3">
      <c r="B121" s="71">
        <v>356</v>
      </c>
      <c r="C121" s="31">
        <v>16.600000000000001</v>
      </c>
      <c r="D121" s="22">
        <f t="shared" si="3"/>
        <v>72.289156626506013</v>
      </c>
      <c r="E121" s="43">
        <v>1200</v>
      </c>
      <c r="F121" s="64" t="s">
        <v>18</v>
      </c>
      <c r="G121" s="76" t="s">
        <v>20</v>
      </c>
      <c r="H121" s="67"/>
      <c r="I121" s="71">
        <f t="shared" si="5"/>
        <v>103</v>
      </c>
      <c r="J121" s="31">
        <v>20.2</v>
      </c>
      <c r="K121" s="22">
        <f t="shared" si="4"/>
        <v>51.980198019801982</v>
      </c>
      <c r="L121" s="43">
        <v>1050</v>
      </c>
      <c r="M121" s="44" t="s">
        <v>18</v>
      </c>
      <c r="N121" s="77" t="s">
        <v>4</v>
      </c>
    </row>
    <row r="122" spans="2:14" ht="15.75" hidden="1" thickBot="1" x14ac:dyDescent="0.3">
      <c r="B122" s="71">
        <v>357</v>
      </c>
      <c r="C122" s="31">
        <v>9.8000000000000007</v>
      </c>
      <c r="D122" s="22">
        <f t="shared" si="3"/>
        <v>61.224489795918366</v>
      </c>
      <c r="E122" s="43">
        <v>600</v>
      </c>
      <c r="F122" s="64" t="s">
        <v>30</v>
      </c>
      <c r="G122" s="74" t="s">
        <v>2</v>
      </c>
      <c r="H122" s="67"/>
      <c r="I122" s="75">
        <f t="shared" si="5"/>
        <v>104</v>
      </c>
      <c r="J122" s="31">
        <v>14</v>
      </c>
      <c r="K122" s="19">
        <f t="shared" si="4"/>
        <v>60.714285714285715</v>
      </c>
      <c r="L122" s="34">
        <v>850</v>
      </c>
      <c r="M122" s="42" t="s">
        <v>18</v>
      </c>
      <c r="N122" s="76" t="s">
        <v>20</v>
      </c>
    </row>
    <row r="123" spans="2:14" ht="15.75" hidden="1" thickBot="1" x14ac:dyDescent="0.3">
      <c r="B123" s="71">
        <v>358</v>
      </c>
      <c r="C123" s="31">
        <v>13.8</v>
      </c>
      <c r="D123" s="22">
        <f t="shared" si="3"/>
        <v>83.333333333333329</v>
      </c>
      <c r="E123" s="43">
        <v>1150</v>
      </c>
      <c r="F123" s="64" t="s">
        <v>18</v>
      </c>
      <c r="G123" s="74" t="s">
        <v>2</v>
      </c>
      <c r="H123" s="67"/>
      <c r="I123" s="75">
        <f t="shared" si="5"/>
        <v>105</v>
      </c>
      <c r="J123" s="31">
        <v>14.3</v>
      </c>
      <c r="K123" s="19">
        <f t="shared" si="4"/>
        <v>59.44055944055944</v>
      </c>
      <c r="L123" s="34">
        <v>850</v>
      </c>
      <c r="M123" s="42" t="s">
        <v>18</v>
      </c>
      <c r="N123" s="76" t="s">
        <v>20</v>
      </c>
    </row>
    <row r="124" spans="2:14" ht="15.75" hidden="1" thickBot="1" x14ac:dyDescent="0.3">
      <c r="B124" s="71">
        <v>359</v>
      </c>
      <c r="C124" s="31">
        <v>13.7</v>
      </c>
      <c r="D124" s="22">
        <f t="shared" si="3"/>
        <v>83.941605839416056</v>
      </c>
      <c r="E124" s="43">
        <v>1150</v>
      </c>
      <c r="F124" s="64" t="s">
        <v>18</v>
      </c>
      <c r="G124" s="74" t="s">
        <v>2</v>
      </c>
      <c r="H124" s="67"/>
      <c r="I124" s="75">
        <f t="shared" si="5"/>
        <v>106</v>
      </c>
      <c r="J124" s="31">
        <v>14.3</v>
      </c>
      <c r="K124" s="19">
        <f t="shared" si="4"/>
        <v>59.44055944055944</v>
      </c>
      <c r="L124" s="34">
        <v>850</v>
      </c>
      <c r="M124" s="42" t="s">
        <v>18</v>
      </c>
      <c r="N124" s="76" t="s">
        <v>20</v>
      </c>
    </row>
    <row r="125" spans="2:14" ht="15.75" hidden="1" thickBot="1" x14ac:dyDescent="0.3">
      <c r="B125" s="71">
        <v>360</v>
      </c>
      <c r="C125" s="31">
        <v>14.2</v>
      </c>
      <c r="D125" s="22">
        <f t="shared" si="3"/>
        <v>84.507042253521135</v>
      </c>
      <c r="E125" s="43">
        <v>1200</v>
      </c>
      <c r="F125" s="64" t="s">
        <v>18</v>
      </c>
      <c r="G125" s="74" t="s">
        <v>2</v>
      </c>
      <c r="H125" s="67"/>
      <c r="I125" s="75">
        <f t="shared" si="5"/>
        <v>107</v>
      </c>
      <c r="J125" s="31">
        <v>14.3</v>
      </c>
      <c r="K125" s="19">
        <f t="shared" si="4"/>
        <v>59.44055944055944</v>
      </c>
      <c r="L125" s="34">
        <v>850</v>
      </c>
      <c r="M125" s="42" t="s">
        <v>18</v>
      </c>
      <c r="N125" s="76" t="s">
        <v>20</v>
      </c>
    </row>
    <row r="126" spans="2:14" ht="15.75" hidden="1" thickBot="1" x14ac:dyDescent="0.3">
      <c r="B126" s="71">
        <v>361</v>
      </c>
      <c r="C126" s="31">
        <v>14.2</v>
      </c>
      <c r="D126" s="22">
        <f t="shared" si="3"/>
        <v>84.507042253521135</v>
      </c>
      <c r="E126" s="43">
        <v>1200</v>
      </c>
      <c r="F126" s="64" t="s">
        <v>18</v>
      </c>
      <c r="G126" s="74" t="s">
        <v>2</v>
      </c>
      <c r="H126" s="67"/>
      <c r="I126" s="75">
        <f t="shared" si="5"/>
        <v>108</v>
      </c>
      <c r="J126" s="31">
        <v>14.3</v>
      </c>
      <c r="K126" s="19">
        <f t="shared" si="4"/>
        <v>59.44055944055944</v>
      </c>
      <c r="L126" s="34">
        <v>850</v>
      </c>
      <c r="M126" s="42" t="s">
        <v>18</v>
      </c>
      <c r="N126" s="76" t="s">
        <v>20</v>
      </c>
    </row>
    <row r="127" spans="2:14" ht="15.75" hidden="1" thickBot="1" x14ac:dyDescent="0.3">
      <c r="B127" s="71">
        <v>362</v>
      </c>
      <c r="C127" s="31">
        <v>17.100000000000001</v>
      </c>
      <c r="D127" s="22">
        <f t="shared" si="3"/>
        <v>78.94736842105263</v>
      </c>
      <c r="E127" s="43">
        <v>1350</v>
      </c>
      <c r="F127" s="64" t="s">
        <v>18</v>
      </c>
      <c r="G127" s="74" t="s">
        <v>2</v>
      </c>
      <c r="H127" s="67"/>
      <c r="I127" s="75">
        <f t="shared" si="5"/>
        <v>109</v>
      </c>
      <c r="J127" s="31">
        <v>14.3</v>
      </c>
      <c r="K127" s="19">
        <f t="shared" si="4"/>
        <v>59.44055944055944</v>
      </c>
      <c r="L127" s="34">
        <v>850</v>
      </c>
      <c r="M127" s="42" t="s">
        <v>18</v>
      </c>
      <c r="N127" s="76" t="s">
        <v>20</v>
      </c>
    </row>
    <row r="128" spans="2:14" ht="15.75" hidden="1" thickBot="1" x14ac:dyDescent="0.3">
      <c r="B128" s="71">
        <v>363</v>
      </c>
      <c r="C128" s="31">
        <v>13.4</v>
      </c>
      <c r="D128" s="22">
        <f t="shared" si="3"/>
        <v>85.820895522388057</v>
      </c>
      <c r="E128" s="43">
        <v>1150</v>
      </c>
      <c r="F128" s="64" t="s">
        <v>18</v>
      </c>
      <c r="G128" s="74" t="s">
        <v>2</v>
      </c>
      <c r="H128" s="67"/>
      <c r="I128" s="75">
        <f t="shared" si="5"/>
        <v>110</v>
      </c>
      <c r="J128" s="31">
        <v>14.3</v>
      </c>
      <c r="K128" s="19">
        <f t="shared" si="4"/>
        <v>59.44055944055944</v>
      </c>
      <c r="L128" s="34">
        <v>850</v>
      </c>
      <c r="M128" s="42" t="s">
        <v>18</v>
      </c>
      <c r="N128" s="76" t="s">
        <v>20</v>
      </c>
    </row>
    <row r="129" spans="2:14" ht="15.75" hidden="1" thickBot="1" x14ac:dyDescent="0.3">
      <c r="B129" s="71">
        <v>364</v>
      </c>
      <c r="C129" s="31">
        <v>14.3</v>
      </c>
      <c r="D129" s="22">
        <f t="shared" si="3"/>
        <v>83.916083916083906</v>
      </c>
      <c r="E129" s="43">
        <v>1200</v>
      </c>
      <c r="F129" s="64" t="s">
        <v>18</v>
      </c>
      <c r="G129" s="74" t="s">
        <v>2</v>
      </c>
      <c r="H129" s="67"/>
      <c r="I129" s="75">
        <f t="shared" si="5"/>
        <v>111</v>
      </c>
      <c r="J129" s="31">
        <v>14.9</v>
      </c>
      <c r="K129" s="19">
        <f t="shared" si="4"/>
        <v>57.04697986577181</v>
      </c>
      <c r="L129" s="34">
        <v>850</v>
      </c>
      <c r="M129" s="42" t="s">
        <v>18</v>
      </c>
      <c r="N129" s="76" t="s">
        <v>20</v>
      </c>
    </row>
    <row r="130" spans="2:14" ht="15.75" hidden="1" thickBot="1" x14ac:dyDescent="0.3">
      <c r="B130" s="71">
        <v>365</v>
      </c>
      <c r="C130" s="31">
        <v>14.3</v>
      </c>
      <c r="D130" s="22">
        <f t="shared" si="3"/>
        <v>83.916083916083906</v>
      </c>
      <c r="E130" s="43">
        <v>1200</v>
      </c>
      <c r="F130" s="64" t="s">
        <v>18</v>
      </c>
      <c r="G130" s="74" t="s">
        <v>2</v>
      </c>
      <c r="H130" s="67"/>
      <c r="I130" s="75">
        <f t="shared" si="5"/>
        <v>112</v>
      </c>
      <c r="J130" s="31">
        <v>8.6999999999999993</v>
      </c>
      <c r="K130" s="19">
        <f t="shared" si="4"/>
        <v>57.471264367816097</v>
      </c>
      <c r="L130" s="34">
        <v>500</v>
      </c>
      <c r="M130" s="42" t="s">
        <v>30</v>
      </c>
      <c r="N130" s="76" t="s">
        <v>20</v>
      </c>
    </row>
    <row r="131" spans="2:14" ht="15.75" hidden="1" thickBot="1" x14ac:dyDescent="0.3">
      <c r="B131" s="71">
        <v>366</v>
      </c>
      <c r="C131" s="31">
        <v>13.7</v>
      </c>
      <c r="D131" s="22">
        <f t="shared" si="3"/>
        <v>83.941605839416056</v>
      </c>
      <c r="E131" s="43">
        <v>1150</v>
      </c>
      <c r="F131" s="64" t="s">
        <v>18</v>
      </c>
      <c r="G131" s="74" t="s">
        <v>2</v>
      </c>
      <c r="H131" s="67"/>
      <c r="I131" s="75">
        <f t="shared" si="5"/>
        <v>113</v>
      </c>
      <c r="J131" s="31">
        <v>13.7</v>
      </c>
      <c r="K131" s="19">
        <f t="shared" si="4"/>
        <v>58.394160583941606</v>
      </c>
      <c r="L131" s="34">
        <v>800</v>
      </c>
      <c r="M131" s="42" t="s">
        <v>18</v>
      </c>
      <c r="N131" s="76" t="s">
        <v>20</v>
      </c>
    </row>
    <row r="132" spans="2:14" x14ac:dyDescent="0.25">
      <c r="B132" s="40">
        <v>367</v>
      </c>
      <c r="C132" s="49">
        <v>15.9</v>
      </c>
      <c r="D132" s="377">
        <f>E132/(C132+C133)</f>
        <v>61.258278145695357</v>
      </c>
      <c r="E132" s="379">
        <v>1850</v>
      </c>
      <c r="F132" s="460" t="s">
        <v>22</v>
      </c>
      <c r="G132" s="458" t="s">
        <v>2</v>
      </c>
      <c r="H132" s="68"/>
      <c r="I132" s="71">
        <f t="shared" si="5"/>
        <v>114</v>
      </c>
      <c r="J132" s="31">
        <v>14.2</v>
      </c>
      <c r="K132" s="22">
        <f t="shared" si="4"/>
        <v>52.816901408450704</v>
      </c>
      <c r="L132" s="43">
        <v>750</v>
      </c>
      <c r="M132" s="44" t="s">
        <v>18</v>
      </c>
      <c r="N132" s="77" t="s">
        <v>4</v>
      </c>
    </row>
    <row r="133" spans="2:14" ht="15.75" thickBot="1" x14ac:dyDescent="0.3">
      <c r="B133" s="52">
        <v>371</v>
      </c>
      <c r="C133" s="50">
        <v>14.3</v>
      </c>
      <c r="D133" s="378"/>
      <c r="E133" s="380">
        <v>1850</v>
      </c>
      <c r="F133" s="461"/>
      <c r="G133" s="459"/>
      <c r="H133" s="68"/>
      <c r="I133" s="71">
        <f t="shared" si="5"/>
        <v>115</v>
      </c>
      <c r="J133" s="31">
        <v>14.2</v>
      </c>
      <c r="K133" s="22">
        <f t="shared" si="4"/>
        <v>52.816901408450704</v>
      </c>
      <c r="L133" s="43">
        <v>750</v>
      </c>
      <c r="M133" s="44" t="s">
        <v>18</v>
      </c>
      <c r="N133" s="77" t="s">
        <v>4</v>
      </c>
    </row>
    <row r="134" spans="2:14" x14ac:dyDescent="0.25">
      <c r="B134" s="40">
        <v>368</v>
      </c>
      <c r="C134" s="31">
        <v>15.4</v>
      </c>
      <c r="D134" s="377">
        <f>E134/(C134+C135)</f>
        <v>61.461794019933549</v>
      </c>
      <c r="E134" s="379">
        <v>1850</v>
      </c>
      <c r="F134" s="460" t="s">
        <v>22</v>
      </c>
      <c r="G134" s="458" t="s">
        <v>2</v>
      </c>
      <c r="H134" s="68"/>
      <c r="I134" s="71">
        <f t="shared" si="5"/>
        <v>116</v>
      </c>
      <c r="J134" s="31">
        <v>14.2</v>
      </c>
      <c r="K134" s="22">
        <f t="shared" si="4"/>
        <v>52.816901408450704</v>
      </c>
      <c r="L134" s="43">
        <v>750</v>
      </c>
      <c r="M134" s="44" t="s">
        <v>18</v>
      </c>
      <c r="N134" s="77" t="s">
        <v>4</v>
      </c>
    </row>
    <row r="135" spans="2:14" ht="15.75" thickBot="1" x14ac:dyDescent="0.3">
      <c r="B135" s="61">
        <v>372</v>
      </c>
      <c r="C135" s="45">
        <v>14.7</v>
      </c>
      <c r="D135" s="462"/>
      <c r="E135" s="343">
        <v>1850</v>
      </c>
      <c r="F135" s="463"/>
      <c r="G135" s="464"/>
      <c r="H135" s="68"/>
      <c r="I135" s="71">
        <f t="shared" si="5"/>
        <v>117</v>
      </c>
      <c r="J135" s="31">
        <v>13.7</v>
      </c>
      <c r="K135" s="22">
        <f t="shared" si="4"/>
        <v>51.094890510948908</v>
      </c>
      <c r="L135" s="43">
        <v>700</v>
      </c>
      <c r="M135" s="44" t="s">
        <v>18</v>
      </c>
      <c r="N135" s="77" t="s">
        <v>4</v>
      </c>
    </row>
    <row r="136" spans="2:14" x14ac:dyDescent="0.25">
      <c r="B136" s="40">
        <v>369</v>
      </c>
      <c r="C136" s="49">
        <v>16.899999999999999</v>
      </c>
      <c r="D136" s="377">
        <f>E136/(C136+C137)</f>
        <v>62.700964630225087</v>
      </c>
      <c r="E136" s="379">
        <v>1950</v>
      </c>
      <c r="F136" s="460" t="s">
        <v>22</v>
      </c>
      <c r="G136" s="458" t="s">
        <v>2</v>
      </c>
      <c r="H136" s="68"/>
      <c r="I136" s="78">
        <f t="shared" si="5"/>
        <v>118</v>
      </c>
      <c r="J136" s="45">
        <v>13.8</v>
      </c>
      <c r="K136" s="46">
        <f t="shared" si="4"/>
        <v>50.724637681159415</v>
      </c>
      <c r="L136" s="47">
        <v>700</v>
      </c>
      <c r="M136" s="48" t="s">
        <v>18</v>
      </c>
      <c r="N136" s="79" t="s">
        <v>4</v>
      </c>
    </row>
    <row r="137" spans="2:14" ht="15.75" hidden="1" thickBot="1" x14ac:dyDescent="0.3">
      <c r="B137" s="61">
        <v>373</v>
      </c>
      <c r="C137" s="50">
        <v>14.2</v>
      </c>
      <c r="D137" s="378"/>
      <c r="E137" s="380">
        <v>1950</v>
      </c>
      <c r="F137" s="461"/>
      <c r="G137" s="459"/>
      <c r="H137" s="68"/>
      <c r="I137" s="40">
        <f t="shared" si="5"/>
        <v>119</v>
      </c>
      <c r="J137" s="49">
        <v>16.7</v>
      </c>
      <c r="K137" s="377">
        <f>L137/(J137+J138)</f>
        <v>55.389221556886227</v>
      </c>
      <c r="L137" s="379">
        <v>1850</v>
      </c>
      <c r="M137" s="456" t="s">
        <v>22</v>
      </c>
      <c r="N137" s="458" t="s">
        <v>2</v>
      </c>
    </row>
    <row r="138" spans="2:14" ht="15.75" hidden="1" thickBot="1" x14ac:dyDescent="0.3">
      <c r="B138" s="40">
        <v>370</v>
      </c>
      <c r="C138" s="49">
        <v>16.899999999999999</v>
      </c>
      <c r="D138" s="377">
        <f>E138/(C138+C139)</f>
        <v>62.5</v>
      </c>
      <c r="E138" s="379">
        <v>2000</v>
      </c>
      <c r="F138" s="460" t="s">
        <v>22</v>
      </c>
      <c r="G138" s="458" t="s">
        <v>2</v>
      </c>
      <c r="H138" s="68"/>
      <c r="I138" s="52">
        <v>123</v>
      </c>
      <c r="J138" s="50">
        <v>16.7</v>
      </c>
      <c r="K138" s="378"/>
      <c r="L138" s="380"/>
      <c r="M138" s="457"/>
      <c r="N138" s="459"/>
    </row>
    <row r="139" spans="2:14" ht="15.75" hidden="1" thickBot="1" x14ac:dyDescent="0.3">
      <c r="B139" s="52">
        <v>374</v>
      </c>
      <c r="C139" s="50">
        <v>15.1</v>
      </c>
      <c r="D139" s="378"/>
      <c r="E139" s="380"/>
      <c r="F139" s="461"/>
      <c r="G139" s="459"/>
      <c r="H139" s="68"/>
      <c r="I139" s="40">
        <f>I137+1</f>
        <v>120</v>
      </c>
      <c r="J139" s="49">
        <v>17.399999999999999</v>
      </c>
      <c r="K139" s="377">
        <f>L139/(J139+J140)</f>
        <v>55.072463768115945</v>
      </c>
      <c r="L139" s="379">
        <v>1900</v>
      </c>
      <c r="M139" s="456" t="s">
        <v>22</v>
      </c>
      <c r="N139" s="458" t="s">
        <v>2</v>
      </c>
    </row>
    <row r="140" spans="2:14" ht="15.75" hidden="1" thickBot="1" x14ac:dyDescent="0.3">
      <c r="B140" s="71">
        <v>375</v>
      </c>
      <c r="C140" s="31">
        <v>13.8</v>
      </c>
      <c r="D140" s="22">
        <f>E140/C140</f>
        <v>83.333333333333329</v>
      </c>
      <c r="E140" s="43">
        <v>1150</v>
      </c>
      <c r="F140" s="64" t="s">
        <v>18</v>
      </c>
      <c r="G140" s="74" t="s">
        <v>2</v>
      </c>
      <c r="H140" s="67"/>
      <c r="I140" s="52">
        <v>124</v>
      </c>
      <c r="J140" s="50">
        <v>17.100000000000001</v>
      </c>
      <c r="K140" s="378"/>
      <c r="L140" s="380"/>
      <c r="M140" s="457"/>
      <c r="N140" s="459"/>
    </row>
    <row r="141" spans="2:14" hidden="1" x14ac:dyDescent="0.25">
      <c r="B141" s="71">
        <v>376</v>
      </c>
      <c r="C141" s="31">
        <v>13.7</v>
      </c>
      <c r="D141" s="22">
        <f t="shared" si="3"/>
        <v>83.941605839416056</v>
      </c>
      <c r="E141" s="43">
        <v>1150</v>
      </c>
      <c r="F141" s="64" t="s">
        <v>18</v>
      </c>
      <c r="G141" s="74" t="s">
        <v>2</v>
      </c>
      <c r="H141" s="67"/>
      <c r="I141" s="40">
        <f>I139+1</f>
        <v>121</v>
      </c>
      <c r="J141" s="49">
        <v>16.7</v>
      </c>
      <c r="K141" s="377">
        <f>L141/(J141+J142)</f>
        <v>55.722891566265055</v>
      </c>
      <c r="L141" s="379">
        <v>1850</v>
      </c>
      <c r="M141" s="456" t="s">
        <v>22</v>
      </c>
      <c r="N141" s="458" t="s">
        <v>2</v>
      </c>
    </row>
    <row r="142" spans="2:14" ht="15.75" hidden="1" thickBot="1" x14ac:dyDescent="0.3">
      <c r="B142" s="71">
        <v>377</v>
      </c>
      <c r="C142" s="31">
        <v>14.2</v>
      </c>
      <c r="D142" s="22">
        <f t="shared" si="3"/>
        <v>144.36619718309859</v>
      </c>
      <c r="E142" s="43">
        <v>2050</v>
      </c>
      <c r="F142" s="64" t="s">
        <v>18</v>
      </c>
      <c r="G142" s="74" t="s">
        <v>2</v>
      </c>
      <c r="H142" s="67"/>
      <c r="I142" s="52">
        <v>125</v>
      </c>
      <c r="J142" s="51">
        <v>16.5</v>
      </c>
      <c r="K142" s="378"/>
      <c r="L142" s="380"/>
      <c r="M142" s="457"/>
      <c r="N142" s="459"/>
    </row>
    <row r="143" spans="2:14" hidden="1" x14ac:dyDescent="0.25">
      <c r="B143" s="40">
        <v>378</v>
      </c>
      <c r="C143" s="49">
        <v>16.7</v>
      </c>
      <c r="D143" s="377">
        <f>E143/(C143+C144)</f>
        <v>61.74698795180722</v>
      </c>
      <c r="E143" s="379">
        <v>2050</v>
      </c>
      <c r="F143" s="460" t="s">
        <v>22</v>
      </c>
      <c r="G143" s="458" t="s">
        <v>2</v>
      </c>
      <c r="H143" s="68"/>
      <c r="I143" s="40">
        <f>I141+1</f>
        <v>122</v>
      </c>
      <c r="J143" s="49">
        <v>18</v>
      </c>
      <c r="K143" s="377">
        <f>L143/(J143+J144)</f>
        <v>54.929577464788736</v>
      </c>
      <c r="L143" s="379">
        <v>1950</v>
      </c>
      <c r="M143" s="456" t="s">
        <v>22</v>
      </c>
      <c r="N143" s="458" t="s">
        <v>2</v>
      </c>
    </row>
    <row r="144" spans="2:14" ht="15.75" hidden="1" thickBot="1" x14ac:dyDescent="0.3">
      <c r="B144" s="52">
        <v>379</v>
      </c>
      <c r="C144" s="50">
        <v>16.5</v>
      </c>
      <c r="D144" s="378"/>
      <c r="E144" s="380"/>
      <c r="F144" s="461"/>
      <c r="G144" s="459"/>
      <c r="H144" s="68"/>
      <c r="I144" s="52">
        <v>126</v>
      </c>
      <c r="J144" s="50">
        <v>17.5</v>
      </c>
      <c r="K144" s="378"/>
      <c r="L144" s="380"/>
      <c r="M144" s="457"/>
      <c r="N144" s="459"/>
    </row>
    <row r="145" spans="2:14" hidden="1" x14ac:dyDescent="0.25">
      <c r="B145" s="40">
        <v>380</v>
      </c>
      <c r="C145" s="49">
        <v>16.7</v>
      </c>
      <c r="D145" s="377">
        <f t="shared" ref="D145" si="6">E145/(C145+C146)</f>
        <v>61.74698795180722</v>
      </c>
      <c r="E145" s="379">
        <v>2050</v>
      </c>
      <c r="F145" s="460" t="s">
        <v>22</v>
      </c>
      <c r="G145" s="458" t="s">
        <v>2</v>
      </c>
      <c r="H145" s="68"/>
      <c r="I145" s="70">
        <v>127</v>
      </c>
      <c r="J145" s="30">
        <v>13.3</v>
      </c>
      <c r="K145" s="23">
        <f t="shared" si="4"/>
        <v>67.669172932330824</v>
      </c>
      <c r="L145" s="41">
        <v>900</v>
      </c>
      <c r="M145" s="42" t="s">
        <v>18</v>
      </c>
      <c r="N145" s="74" t="s">
        <v>2</v>
      </c>
    </row>
    <row r="146" spans="2:14" ht="15.75" hidden="1" thickBot="1" x14ac:dyDescent="0.3">
      <c r="B146" s="52">
        <v>381</v>
      </c>
      <c r="C146" s="50">
        <v>16.5</v>
      </c>
      <c r="D146" s="378"/>
      <c r="E146" s="380"/>
      <c r="F146" s="461"/>
      <c r="G146" s="459"/>
      <c r="H146" s="68"/>
      <c r="I146" s="71">
        <v>128</v>
      </c>
      <c r="J146" s="31">
        <v>14.2</v>
      </c>
      <c r="K146" s="22">
        <f t="shared" si="4"/>
        <v>66.901408450704224</v>
      </c>
      <c r="L146" s="43">
        <v>950</v>
      </c>
      <c r="M146" s="42" t="s">
        <v>18</v>
      </c>
      <c r="N146" s="74" t="s">
        <v>2</v>
      </c>
    </row>
    <row r="147" spans="2:14" hidden="1" x14ac:dyDescent="0.25">
      <c r="B147" s="40">
        <v>382</v>
      </c>
      <c r="C147" s="49">
        <v>16.7</v>
      </c>
      <c r="D147" s="377">
        <f t="shared" ref="D147" si="7">E147/(C147+C148)</f>
        <v>61.74698795180722</v>
      </c>
      <c r="E147" s="379">
        <v>2050</v>
      </c>
      <c r="F147" s="460" t="s">
        <v>22</v>
      </c>
      <c r="G147" s="458" t="s">
        <v>2</v>
      </c>
      <c r="H147" s="68"/>
      <c r="I147" s="71">
        <v>129</v>
      </c>
      <c r="J147" s="31">
        <v>14.2</v>
      </c>
      <c r="K147" s="22">
        <f t="shared" si="4"/>
        <v>66.901408450704224</v>
      </c>
      <c r="L147" s="43">
        <v>950</v>
      </c>
      <c r="M147" s="42" t="s">
        <v>18</v>
      </c>
      <c r="N147" s="74" t="s">
        <v>2</v>
      </c>
    </row>
    <row r="148" spans="2:14" ht="15.75" hidden="1" thickBot="1" x14ac:dyDescent="0.3">
      <c r="B148" s="52">
        <v>383</v>
      </c>
      <c r="C148" s="50">
        <v>16.5</v>
      </c>
      <c r="D148" s="378"/>
      <c r="E148" s="380"/>
      <c r="F148" s="461"/>
      <c r="G148" s="459"/>
      <c r="H148" s="68"/>
      <c r="I148" s="40">
        <v>130</v>
      </c>
      <c r="J148" s="49">
        <v>16.7</v>
      </c>
      <c r="K148" s="377">
        <f t="shared" ref="K148" si="8">L148/(J148+J149)</f>
        <v>55.722891566265055</v>
      </c>
      <c r="L148" s="379">
        <v>1850</v>
      </c>
      <c r="M148" s="456" t="s">
        <v>22</v>
      </c>
      <c r="N148" s="458" t="s">
        <v>2</v>
      </c>
    </row>
    <row r="149" spans="2:14" ht="15.75" hidden="1" thickBot="1" x14ac:dyDescent="0.3">
      <c r="B149" s="40">
        <v>384</v>
      </c>
      <c r="C149" s="49">
        <v>20.5</v>
      </c>
      <c r="D149" s="377">
        <f t="shared" ref="D149" si="9">E149/(C149+C150)</f>
        <v>58.968058968058962</v>
      </c>
      <c r="E149" s="379">
        <v>2400</v>
      </c>
      <c r="F149" s="460" t="s">
        <v>22</v>
      </c>
      <c r="G149" s="458" t="s">
        <v>2</v>
      </c>
      <c r="H149" s="68"/>
      <c r="I149" s="52">
        <v>131</v>
      </c>
      <c r="J149" s="50">
        <v>16.5</v>
      </c>
      <c r="K149" s="378"/>
      <c r="L149" s="380"/>
      <c r="M149" s="457"/>
      <c r="N149" s="459"/>
    </row>
    <row r="150" spans="2:14" ht="15.75" hidden="1" thickBot="1" x14ac:dyDescent="0.3">
      <c r="B150" s="52">
        <v>385</v>
      </c>
      <c r="C150" s="50">
        <v>20.2</v>
      </c>
      <c r="D150" s="378"/>
      <c r="E150" s="380"/>
      <c r="F150" s="461"/>
      <c r="G150" s="459"/>
      <c r="H150" s="68"/>
      <c r="I150" s="40">
        <v>132</v>
      </c>
      <c r="J150" s="49">
        <v>16.7</v>
      </c>
      <c r="K150" s="377">
        <f t="shared" ref="K150" si="10">L150/(J150+J151)</f>
        <v>55.722891566265055</v>
      </c>
      <c r="L150" s="379">
        <v>1850</v>
      </c>
      <c r="M150" s="456" t="s">
        <v>22</v>
      </c>
      <c r="N150" s="458" t="s">
        <v>2</v>
      </c>
    </row>
    <row r="151" spans="2:14" ht="15.75" hidden="1" thickBot="1" x14ac:dyDescent="0.3">
      <c r="B151" s="40">
        <v>386</v>
      </c>
      <c r="C151" s="49">
        <v>18</v>
      </c>
      <c r="D151" s="377">
        <f t="shared" ref="D151" si="11">E151/(C151+C152)</f>
        <v>60.563380281690144</v>
      </c>
      <c r="E151" s="379">
        <v>2150</v>
      </c>
      <c r="F151" s="460" t="s">
        <v>22</v>
      </c>
      <c r="G151" s="458" t="s">
        <v>2</v>
      </c>
      <c r="H151" s="68"/>
      <c r="I151" s="52">
        <v>133</v>
      </c>
      <c r="J151" s="50">
        <v>16.5</v>
      </c>
      <c r="K151" s="378"/>
      <c r="L151" s="380"/>
      <c r="M151" s="457"/>
      <c r="N151" s="459"/>
    </row>
    <row r="152" spans="2:14" ht="15.75" hidden="1" thickBot="1" x14ac:dyDescent="0.3">
      <c r="B152" s="52">
        <v>387</v>
      </c>
      <c r="C152" s="50">
        <v>17.5</v>
      </c>
      <c r="D152" s="378"/>
      <c r="E152" s="380">
        <v>2150</v>
      </c>
      <c r="F152" s="461"/>
      <c r="G152" s="459"/>
      <c r="H152" s="68"/>
      <c r="I152" s="40">
        <v>134</v>
      </c>
      <c r="J152" s="49">
        <v>16.7</v>
      </c>
      <c r="K152" s="377">
        <f t="shared" ref="K152" si="12">L152/(J152+J153)</f>
        <v>55.722891566265055</v>
      </c>
      <c r="L152" s="379">
        <v>1850</v>
      </c>
      <c r="M152" s="456" t="s">
        <v>22</v>
      </c>
      <c r="N152" s="458" t="s">
        <v>2</v>
      </c>
    </row>
    <row r="153" spans="2:14" ht="15.75" hidden="1" thickBot="1" x14ac:dyDescent="0.3">
      <c r="B153" s="40">
        <v>388</v>
      </c>
      <c r="C153" s="49">
        <v>17.2</v>
      </c>
      <c r="D153" s="377">
        <f t="shared" ref="D153" si="13">E153/(C153+C154)</f>
        <v>54.896142433234417</v>
      </c>
      <c r="E153" s="379">
        <v>1850</v>
      </c>
      <c r="F153" s="460" t="s">
        <v>22</v>
      </c>
      <c r="G153" s="467" t="s">
        <v>4</v>
      </c>
      <c r="H153" s="68"/>
      <c r="I153" s="52">
        <v>135</v>
      </c>
      <c r="J153" s="50">
        <v>16.5</v>
      </c>
      <c r="K153" s="378"/>
      <c r="L153" s="380"/>
      <c r="M153" s="457"/>
      <c r="N153" s="459"/>
    </row>
    <row r="154" spans="2:14" ht="15.75" hidden="1" thickBot="1" x14ac:dyDescent="0.3">
      <c r="B154" s="52">
        <v>389</v>
      </c>
      <c r="C154" s="50">
        <v>16.5</v>
      </c>
      <c r="D154" s="378"/>
      <c r="E154" s="380">
        <v>1850</v>
      </c>
      <c r="F154" s="461"/>
      <c r="G154" s="468"/>
      <c r="H154" s="68"/>
      <c r="I154" s="40">
        <v>136</v>
      </c>
      <c r="J154" s="49">
        <v>21.7</v>
      </c>
      <c r="K154" s="377">
        <f t="shared" ref="K154" si="14">L154/(J154+J155)</f>
        <v>53.613053613053616</v>
      </c>
      <c r="L154" s="379">
        <v>2300</v>
      </c>
      <c r="M154" s="456" t="s">
        <v>22</v>
      </c>
      <c r="N154" s="458" t="s">
        <v>2</v>
      </c>
    </row>
    <row r="155" spans="2:14" ht="15.75" hidden="1" thickBot="1" x14ac:dyDescent="0.3">
      <c r="B155" s="71">
        <v>390</v>
      </c>
      <c r="C155" s="31">
        <v>14.3</v>
      </c>
      <c r="D155" s="22">
        <f t="shared" ref="D155" si="15">E155/(C155+C156)</f>
        <v>34.965034965034967</v>
      </c>
      <c r="E155" s="43">
        <v>1000</v>
      </c>
      <c r="F155" s="65" t="s">
        <v>18</v>
      </c>
      <c r="G155" s="77" t="s">
        <v>4</v>
      </c>
      <c r="H155" s="68"/>
      <c r="I155" s="52">
        <v>137</v>
      </c>
      <c r="J155" s="50">
        <v>21.2</v>
      </c>
      <c r="K155" s="378"/>
      <c r="L155" s="380"/>
      <c r="M155" s="457"/>
      <c r="N155" s="459"/>
    </row>
    <row r="156" spans="2:14" hidden="1" x14ac:dyDescent="0.25">
      <c r="B156" s="71">
        <v>391</v>
      </c>
      <c r="C156" s="31">
        <v>14.3</v>
      </c>
      <c r="D156" s="22"/>
      <c r="E156" s="43">
        <v>1000</v>
      </c>
      <c r="F156" s="65" t="s">
        <v>18</v>
      </c>
      <c r="G156" s="77" t="s">
        <v>4</v>
      </c>
      <c r="H156" s="68"/>
      <c r="I156" s="40">
        <v>138</v>
      </c>
      <c r="J156" s="49">
        <v>16.7</v>
      </c>
      <c r="K156" s="377">
        <f t="shared" ref="K156" si="16">L156/(J156+J157)</f>
        <v>55.722891566265055</v>
      </c>
      <c r="L156" s="379">
        <v>1850</v>
      </c>
      <c r="M156" s="456" t="s">
        <v>22</v>
      </c>
      <c r="N156" s="458" t="s">
        <v>2</v>
      </c>
    </row>
    <row r="157" spans="2:14" ht="15.75" hidden="1" thickBot="1" x14ac:dyDescent="0.3">
      <c r="B157" s="71">
        <v>392</v>
      </c>
      <c r="C157" s="31">
        <v>14.3</v>
      </c>
      <c r="D157" s="22">
        <f t="shared" ref="D157" si="17">E157/(C157+C158)</f>
        <v>34.965034965034967</v>
      </c>
      <c r="E157" s="43">
        <v>1000</v>
      </c>
      <c r="F157" s="65" t="s">
        <v>18</v>
      </c>
      <c r="G157" s="77" t="s">
        <v>4</v>
      </c>
      <c r="H157" s="68"/>
      <c r="I157" s="52">
        <v>139</v>
      </c>
      <c r="J157" s="50">
        <v>16.5</v>
      </c>
      <c r="K157" s="378"/>
      <c r="L157" s="380"/>
      <c r="M157" s="457"/>
      <c r="N157" s="459"/>
    </row>
    <row r="158" spans="2:14" hidden="1" x14ac:dyDescent="0.25">
      <c r="B158" s="71">
        <v>393</v>
      </c>
      <c r="C158" s="31">
        <v>14.3</v>
      </c>
      <c r="D158" s="22"/>
      <c r="E158" s="43">
        <v>1000</v>
      </c>
      <c r="F158" s="65" t="s">
        <v>18</v>
      </c>
      <c r="G158" s="77" t="s">
        <v>4</v>
      </c>
      <c r="H158" s="68"/>
      <c r="I158" s="40">
        <v>140</v>
      </c>
      <c r="J158" s="49">
        <v>22.3</v>
      </c>
      <c r="K158" s="377">
        <f t="shared" ref="K158" si="18">L158/(J158+J159)</f>
        <v>54.02010050251257</v>
      </c>
      <c r="L158" s="379">
        <v>2150</v>
      </c>
      <c r="M158" s="456" t="s">
        <v>22</v>
      </c>
      <c r="N158" s="458" t="s">
        <v>2</v>
      </c>
    </row>
    <row r="159" spans="2:14" ht="15.75" hidden="1" thickBot="1" x14ac:dyDescent="0.3">
      <c r="B159" s="71">
        <v>394</v>
      </c>
      <c r="C159" s="31">
        <v>14.3</v>
      </c>
      <c r="D159" s="22">
        <f t="shared" ref="D159:D208" si="19">E159/C159</f>
        <v>69.930069930069934</v>
      </c>
      <c r="E159" s="43">
        <v>1000</v>
      </c>
      <c r="F159" s="65" t="s">
        <v>18</v>
      </c>
      <c r="G159" s="77" t="s">
        <v>4</v>
      </c>
      <c r="H159" s="68"/>
      <c r="I159" s="52">
        <v>141</v>
      </c>
      <c r="J159" s="50">
        <v>17.5</v>
      </c>
      <c r="K159" s="378"/>
      <c r="L159" s="380"/>
      <c r="M159" s="457"/>
      <c r="N159" s="459"/>
    </row>
    <row r="160" spans="2:14" hidden="1" x14ac:dyDescent="0.25">
      <c r="B160" s="71">
        <v>395</v>
      </c>
      <c r="C160" s="31">
        <v>14.3</v>
      </c>
      <c r="D160" s="22">
        <f t="shared" si="19"/>
        <v>69.930069930069934</v>
      </c>
      <c r="E160" s="43">
        <v>1000</v>
      </c>
      <c r="F160" s="65" t="s">
        <v>18</v>
      </c>
      <c r="G160" s="77" t="s">
        <v>4</v>
      </c>
      <c r="H160" s="68"/>
      <c r="I160" s="71">
        <v>142</v>
      </c>
      <c r="J160" s="31">
        <v>14.2</v>
      </c>
      <c r="K160" s="22">
        <f t="shared" ref="K160:K171" si="20">L160/J160</f>
        <v>66.901408450704224</v>
      </c>
      <c r="L160" s="43">
        <v>950</v>
      </c>
      <c r="M160" s="42" t="s">
        <v>18</v>
      </c>
      <c r="N160" s="74" t="s">
        <v>2</v>
      </c>
    </row>
    <row r="161" spans="2:14" hidden="1" x14ac:dyDescent="0.25">
      <c r="B161" s="71">
        <v>396</v>
      </c>
      <c r="C161" s="31">
        <v>14.7</v>
      </c>
      <c r="D161" s="22">
        <f t="shared" si="19"/>
        <v>68.02721088435375</v>
      </c>
      <c r="E161" s="43">
        <v>1000</v>
      </c>
      <c r="F161" s="65" t="s">
        <v>18</v>
      </c>
      <c r="G161" s="77" t="s">
        <v>4</v>
      </c>
      <c r="H161" s="68"/>
      <c r="I161" s="71">
        <v>143</v>
      </c>
      <c r="J161" s="31">
        <v>14.2</v>
      </c>
      <c r="K161" s="22">
        <f t="shared" si="20"/>
        <v>66.901408450704224</v>
      </c>
      <c r="L161" s="43">
        <v>950</v>
      </c>
      <c r="M161" s="42" t="s">
        <v>18</v>
      </c>
      <c r="N161" s="74" t="s">
        <v>2</v>
      </c>
    </row>
    <row r="162" spans="2:14" hidden="1" x14ac:dyDescent="0.25">
      <c r="B162" s="71">
        <v>397</v>
      </c>
      <c r="C162" s="31">
        <v>14.2</v>
      </c>
      <c r="D162" s="22">
        <f t="shared" si="19"/>
        <v>70.422535211267615</v>
      </c>
      <c r="E162" s="43">
        <v>1000</v>
      </c>
      <c r="F162" s="65" t="s">
        <v>18</v>
      </c>
      <c r="G162" s="77" t="s">
        <v>4</v>
      </c>
      <c r="H162" s="68"/>
      <c r="I162" s="71">
        <v>144</v>
      </c>
      <c r="J162" s="31">
        <v>14.2</v>
      </c>
      <c r="K162" s="22">
        <f t="shared" si="20"/>
        <v>66.901408450704224</v>
      </c>
      <c r="L162" s="43">
        <v>950</v>
      </c>
      <c r="M162" s="42" t="s">
        <v>18</v>
      </c>
      <c r="N162" s="74" t="s">
        <v>2</v>
      </c>
    </row>
    <row r="163" spans="2:14" hidden="1" x14ac:dyDescent="0.25">
      <c r="B163" s="71">
        <v>398</v>
      </c>
      <c r="C163" s="31">
        <v>14.2</v>
      </c>
      <c r="D163" s="22">
        <f t="shared" si="19"/>
        <v>70.422535211267615</v>
      </c>
      <c r="E163" s="43">
        <v>1000</v>
      </c>
      <c r="F163" s="65" t="s">
        <v>18</v>
      </c>
      <c r="G163" s="77" t="s">
        <v>4</v>
      </c>
      <c r="H163" s="68"/>
      <c r="I163" s="71">
        <v>145</v>
      </c>
      <c r="J163" s="31">
        <v>13.4</v>
      </c>
      <c r="K163" s="22">
        <f t="shared" si="20"/>
        <v>67.164179104477611</v>
      </c>
      <c r="L163" s="43">
        <v>900</v>
      </c>
      <c r="M163" s="42" t="s">
        <v>18</v>
      </c>
      <c r="N163" s="74" t="s">
        <v>2</v>
      </c>
    </row>
    <row r="164" spans="2:14" hidden="1" x14ac:dyDescent="0.25">
      <c r="B164" s="71">
        <v>399</v>
      </c>
      <c r="C164" s="31">
        <v>14.2</v>
      </c>
      <c r="D164" s="22">
        <f t="shared" si="19"/>
        <v>70.422535211267615</v>
      </c>
      <c r="E164" s="43">
        <v>1000</v>
      </c>
      <c r="F164" s="65" t="s">
        <v>18</v>
      </c>
      <c r="G164" s="77" t="s">
        <v>4</v>
      </c>
      <c r="H164" s="68"/>
      <c r="I164" s="75">
        <f t="shared" si="5"/>
        <v>146</v>
      </c>
      <c r="J164" s="31">
        <v>13.9</v>
      </c>
      <c r="K164" s="19">
        <f t="shared" si="20"/>
        <v>57.553956834532372</v>
      </c>
      <c r="L164" s="34">
        <v>800</v>
      </c>
      <c r="M164" s="42" t="s">
        <v>18</v>
      </c>
      <c r="N164" s="76" t="s">
        <v>20</v>
      </c>
    </row>
    <row r="165" spans="2:14" hidden="1" x14ac:dyDescent="0.25">
      <c r="B165" s="71">
        <v>400</v>
      </c>
      <c r="C165" s="31">
        <v>14.2</v>
      </c>
      <c r="D165" s="22">
        <f t="shared" si="19"/>
        <v>70.422535211267615</v>
      </c>
      <c r="E165" s="43">
        <v>1000</v>
      </c>
      <c r="F165" s="65" t="s">
        <v>18</v>
      </c>
      <c r="G165" s="77" t="s">
        <v>4</v>
      </c>
      <c r="H165" s="68"/>
      <c r="I165" s="75">
        <f t="shared" si="5"/>
        <v>147</v>
      </c>
      <c r="J165" s="31">
        <v>14.2</v>
      </c>
      <c r="K165" s="19">
        <f t="shared" si="20"/>
        <v>59.859154929577471</v>
      </c>
      <c r="L165" s="34">
        <v>850</v>
      </c>
      <c r="M165" s="42" t="s">
        <v>18</v>
      </c>
      <c r="N165" s="76" t="s">
        <v>20</v>
      </c>
    </row>
    <row r="166" spans="2:14" hidden="1" x14ac:dyDescent="0.25">
      <c r="B166" s="71">
        <v>401</v>
      </c>
      <c r="C166" s="31">
        <v>14.2</v>
      </c>
      <c r="D166" s="22">
        <f t="shared" si="19"/>
        <v>70.422535211267615</v>
      </c>
      <c r="E166" s="43">
        <v>1000</v>
      </c>
      <c r="F166" s="65" t="s">
        <v>18</v>
      </c>
      <c r="G166" s="77" t="s">
        <v>4</v>
      </c>
      <c r="H166" s="68"/>
      <c r="I166" s="75">
        <f t="shared" si="5"/>
        <v>148</v>
      </c>
      <c r="J166" s="31">
        <v>14.2</v>
      </c>
      <c r="K166" s="19">
        <f t="shared" si="20"/>
        <v>59.859154929577471</v>
      </c>
      <c r="L166" s="34">
        <v>850</v>
      </c>
      <c r="M166" s="42" t="s">
        <v>18</v>
      </c>
      <c r="N166" s="76" t="s">
        <v>20</v>
      </c>
    </row>
    <row r="167" spans="2:14" hidden="1" x14ac:dyDescent="0.25">
      <c r="B167" s="71">
        <v>402</v>
      </c>
      <c r="C167" s="31">
        <v>14.2</v>
      </c>
      <c r="D167" s="22">
        <f t="shared" si="19"/>
        <v>70.422535211267615</v>
      </c>
      <c r="E167" s="43">
        <v>1000</v>
      </c>
      <c r="F167" s="65" t="s">
        <v>18</v>
      </c>
      <c r="G167" s="77" t="s">
        <v>4</v>
      </c>
      <c r="H167" s="68"/>
      <c r="I167" s="75">
        <f t="shared" si="5"/>
        <v>149</v>
      </c>
      <c r="J167" s="31">
        <v>14.2</v>
      </c>
      <c r="K167" s="19">
        <f t="shared" si="20"/>
        <v>59.859154929577471</v>
      </c>
      <c r="L167" s="34">
        <v>850</v>
      </c>
      <c r="M167" s="42" t="s">
        <v>18</v>
      </c>
      <c r="N167" s="76" t="s">
        <v>20</v>
      </c>
    </row>
    <row r="168" spans="2:14" hidden="1" x14ac:dyDescent="0.25">
      <c r="B168" s="71">
        <v>403</v>
      </c>
      <c r="C168" s="31">
        <v>13.8</v>
      </c>
      <c r="D168" s="22">
        <f t="shared" si="19"/>
        <v>68.840579710144922</v>
      </c>
      <c r="E168" s="43">
        <v>950</v>
      </c>
      <c r="F168" s="65" t="s">
        <v>18</v>
      </c>
      <c r="G168" s="77" t="s">
        <v>4</v>
      </c>
      <c r="H168" s="68"/>
      <c r="I168" s="75">
        <f t="shared" si="5"/>
        <v>150</v>
      </c>
      <c r="J168" s="31">
        <v>14.2</v>
      </c>
      <c r="K168" s="19">
        <f t="shared" si="20"/>
        <v>59.859154929577471</v>
      </c>
      <c r="L168" s="34">
        <v>850</v>
      </c>
      <c r="M168" s="42" t="s">
        <v>18</v>
      </c>
      <c r="N168" s="76" t="s">
        <v>20</v>
      </c>
    </row>
    <row r="169" spans="2:14" hidden="1" x14ac:dyDescent="0.25">
      <c r="B169" s="71">
        <v>404</v>
      </c>
      <c r="C169" s="31">
        <v>9.6</v>
      </c>
      <c r="D169" s="22">
        <f t="shared" si="19"/>
        <v>62.5</v>
      </c>
      <c r="E169" s="43">
        <v>600</v>
      </c>
      <c r="F169" s="64" t="s">
        <v>30</v>
      </c>
      <c r="G169" s="77" t="s">
        <v>4</v>
      </c>
      <c r="H169" s="68"/>
      <c r="I169" s="75">
        <f t="shared" si="5"/>
        <v>151</v>
      </c>
      <c r="J169" s="31">
        <v>14.2</v>
      </c>
      <c r="K169" s="19">
        <f t="shared" si="20"/>
        <v>59.859154929577471</v>
      </c>
      <c r="L169" s="34">
        <v>850</v>
      </c>
      <c r="M169" s="42" t="s">
        <v>18</v>
      </c>
      <c r="N169" s="76" t="s">
        <v>20</v>
      </c>
    </row>
    <row r="170" spans="2:14" hidden="1" x14ac:dyDescent="0.25">
      <c r="B170" s="71">
        <v>405</v>
      </c>
      <c r="C170" s="31">
        <v>13.5</v>
      </c>
      <c r="D170" s="22">
        <f t="shared" si="19"/>
        <v>77.777777777777771</v>
      </c>
      <c r="E170" s="43">
        <v>1050</v>
      </c>
      <c r="F170" s="65" t="s">
        <v>18</v>
      </c>
      <c r="G170" s="76" t="s">
        <v>20</v>
      </c>
      <c r="H170" s="67"/>
      <c r="I170" s="75">
        <f>I169+1</f>
        <v>152</v>
      </c>
      <c r="J170" s="31">
        <v>14.7</v>
      </c>
      <c r="K170" s="19">
        <f t="shared" si="20"/>
        <v>57.823129251700685</v>
      </c>
      <c r="L170" s="34">
        <v>850</v>
      </c>
      <c r="M170" s="42" t="s">
        <v>18</v>
      </c>
      <c r="N170" s="76" t="s">
        <v>20</v>
      </c>
    </row>
    <row r="171" spans="2:14" hidden="1" x14ac:dyDescent="0.25">
      <c r="B171" s="71">
        <v>406</v>
      </c>
      <c r="C171" s="31">
        <v>13.9</v>
      </c>
      <c r="D171" s="22">
        <f t="shared" si="19"/>
        <v>75.539568345323744</v>
      </c>
      <c r="E171" s="43">
        <v>1050</v>
      </c>
      <c r="F171" s="65" t="s">
        <v>18</v>
      </c>
      <c r="G171" s="76" t="s">
        <v>20</v>
      </c>
      <c r="H171" s="67"/>
      <c r="I171" s="75">
        <f t="shared" si="5"/>
        <v>153</v>
      </c>
      <c r="J171" s="31">
        <v>15.1</v>
      </c>
      <c r="K171" s="19">
        <f t="shared" si="20"/>
        <v>59.602649006622521</v>
      </c>
      <c r="L171" s="34">
        <v>900</v>
      </c>
      <c r="M171" s="42" t="s">
        <v>18</v>
      </c>
      <c r="N171" s="80" t="s">
        <v>20</v>
      </c>
    </row>
    <row r="172" spans="2:14" hidden="1" x14ac:dyDescent="0.25">
      <c r="B172" s="71">
        <v>407</v>
      </c>
      <c r="C172" s="31">
        <v>14.2</v>
      </c>
      <c r="D172" s="22">
        <f t="shared" si="19"/>
        <v>77.464788732394368</v>
      </c>
      <c r="E172" s="43">
        <v>1100</v>
      </c>
      <c r="F172" s="65" t="s">
        <v>18</v>
      </c>
      <c r="G172" s="76" t="s">
        <v>20</v>
      </c>
      <c r="H172" s="67"/>
      <c r="I172" s="40">
        <f t="shared" si="5"/>
        <v>154</v>
      </c>
      <c r="J172" s="49">
        <v>16.5</v>
      </c>
      <c r="K172" s="377">
        <f t="shared" ref="K172:K188" si="21">L172/(J172+J173)</f>
        <v>52.215189873417721</v>
      </c>
      <c r="L172" s="379">
        <v>1650</v>
      </c>
      <c r="M172" s="460" t="s">
        <v>22</v>
      </c>
      <c r="N172" s="465" t="s">
        <v>20</v>
      </c>
    </row>
    <row r="173" spans="2:14" ht="15.75" hidden="1" thickBot="1" x14ac:dyDescent="0.3">
      <c r="B173" s="71">
        <v>408</v>
      </c>
      <c r="C173" s="31">
        <v>14.2</v>
      </c>
      <c r="D173" s="22">
        <f t="shared" si="19"/>
        <v>77.464788732394368</v>
      </c>
      <c r="E173" s="43">
        <v>1100</v>
      </c>
      <c r="F173" s="65" t="s">
        <v>18</v>
      </c>
      <c r="G173" s="76" t="s">
        <v>20</v>
      </c>
      <c r="H173" s="67"/>
      <c r="I173" s="52">
        <f t="shared" si="5"/>
        <v>155</v>
      </c>
      <c r="J173" s="50">
        <v>15.1</v>
      </c>
      <c r="K173" s="378"/>
      <c r="L173" s="380"/>
      <c r="M173" s="461"/>
      <c r="N173" s="466"/>
    </row>
    <row r="174" spans="2:14" hidden="1" x14ac:dyDescent="0.25">
      <c r="B174" s="71">
        <v>409</v>
      </c>
      <c r="C174" s="31">
        <v>19</v>
      </c>
      <c r="D174" s="22">
        <f t="shared" si="19"/>
        <v>71.05263157894737</v>
      </c>
      <c r="E174" s="43">
        <v>1350</v>
      </c>
      <c r="F174" s="65" t="s">
        <v>18</v>
      </c>
      <c r="G174" s="76" t="s">
        <v>20</v>
      </c>
      <c r="H174" s="67"/>
      <c r="I174" s="40">
        <f t="shared" si="5"/>
        <v>156</v>
      </c>
      <c r="J174" s="49">
        <v>15.5</v>
      </c>
      <c r="K174" s="377">
        <f t="shared" si="21"/>
        <v>48.821548821548824</v>
      </c>
      <c r="L174" s="379">
        <v>1450</v>
      </c>
      <c r="M174" s="460" t="s">
        <v>22</v>
      </c>
      <c r="N174" s="467" t="s">
        <v>4</v>
      </c>
    </row>
    <row r="175" spans="2:14" ht="15.75" hidden="1" thickBot="1" x14ac:dyDescent="0.3">
      <c r="B175" s="40">
        <v>410</v>
      </c>
      <c r="C175" s="49">
        <v>15.5</v>
      </c>
      <c r="D175" s="377">
        <f t="shared" ref="D175:D203" si="22">E175/(C175+C176)</f>
        <v>56.402439024390247</v>
      </c>
      <c r="E175" s="379">
        <v>1850</v>
      </c>
      <c r="F175" s="460" t="s">
        <v>22</v>
      </c>
      <c r="G175" s="465" t="s">
        <v>20</v>
      </c>
      <c r="H175" s="67"/>
      <c r="I175" s="52">
        <f t="shared" si="5"/>
        <v>157</v>
      </c>
      <c r="J175" s="50">
        <v>14.2</v>
      </c>
      <c r="K175" s="378"/>
      <c r="L175" s="380"/>
      <c r="M175" s="461"/>
      <c r="N175" s="468"/>
    </row>
    <row r="176" spans="2:14" ht="15.75" hidden="1" thickBot="1" x14ac:dyDescent="0.3">
      <c r="B176" s="52">
        <v>412</v>
      </c>
      <c r="C176" s="50">
        <v>17.3</v>
      </c>
      <c r="D176" s="378"/>
      <c r="E176" s="380">
        <v>1350</v>
      </c>
      <c r="F176" s="461"/>
      <c r="G176" s="466"/>
      <c r="H176" s="67"/>
      <c r="I176" s="40">
        <f t="shared" si="5"/>
        <v>158</v>
      </c>
      <c r="J176" s="49">
        <v>15.5</v>
      </c>
      <c r="K176" s="377">
        <f t="shared" si="21"/>
        <v>48.821548821548824</v>
      </c>
      <c r="L176" s="379">
        <v>1450</v>
      </c>
      <c r="M176" s="460" t="s">
        <v>22</v>
      </c>
      <c r="N176" s="467" t="s">
        <v>4</v>
      </c>
    </row>
    <row r="177" spans="2:14" ht="15.75" hidden="1" thickBot="1" x14ac:dyDescent="0.3">
      <c r="B177" s="40">
        <v>411</v>
      </c>
      <c r="C177" s="49">
        <v>17.399999999999999</v>
      </c>
      <c r="D177" s="377">
        <f t="shared" si="22"/>
        <v>57.471264367816097</v>
      </c>
      <c r="E177" s="379">
        <v>2000</v>
      </c>
      <c r="F177" s="460" t="s">
        <v>22</v>
      </c>
      <c r="G177" s="465" t="s">
        <v>20</v>
      </c>
      <c r="H177" s="67"/>
      <c r="I177" s="52">
        <f t="shared" si="5"/>
        <v>159</v>
      </c>
      <c r="J177" s="50">
        <v>14.2</v>
      </c>
      <c r="K177" s="378"/>
      <c r="L177" s="380"/>
      <c r="M177" s="461"/>
      <c r="N177" s="468"/>
    </row>
    <row r="178" spans="2:14" ht="15.75" hidden="1" thickBot="1" x14ac:dyDescent="0.3">
      <c r="B178" s="52">
        <v>413</v>
      </c>
      <c r="C178" s="51">
        <v>17.399999999999999</v>
      </c>
      <c r="D178" s="378"/>
      <c r="E178" s="380">
        <v>1350</v>
      </c>
      <c r="F178" s="461"/>
      <c r="G178" s="466"/>
      <c r="H178" s="67"/>
      <c r="I178" s="40">
        <f t="shared" si="5"/>
        <v>160</v>
      </c>
      <c r="J178" s="49">
        <v>15.5</v>
      </c>
      <c r="K178" s="377">
        <f t="shared" si="21"/>
        <v>48.821548821548824</v>
      </c>
      <c r="L178" s="379">
        <v>1450</v>
      </c>
      <c r="M178" s="460" t="s">
        <v>22</v>
      </c>
      <c r="N178" s="467" t="s">
        <v>4</v>
      </c>
    </row>
    <row r="179" spans="2:14" ht="15.75" hidden="1" thickBot="1" x14ac:dyDescent="0.3">
      <c r="B179" s="40">
        <v>414</v>
      </c>
      <c r="C179" s="49">
        <v>14.3</v>
      </c>
      <c r="D179" s="377">
        <f t="shared" si="22"/>
        <v>57.692307692307686</v>
      </c>
      <c r="E179" s="379">
        <v>1650</v>
      </c>
      <c r="F179" s="460" t="s">
        <v>22</v>
      </c>
      <c r="G179" s="465" t="s">
        <v>20</v>
      </c>
      <c r="H179" s="67"/>
      <c r="I179" s="52">
        <f t="shared" si="5"/>
        <v>161</v>
      </c>
      <c r="J179" s="50">
        <v>14.2</v>
      </c>
      <c r="K179" s="378"/>
      <c r="L179" s="380"/>
      <c r="M179" s="461"/>
      <c r="N179" s="468"/>
    </row>
    <row r="180" spans="2:14" ht="15.75" hidden="1" thickBot="1" x14ac:dyDescent="0.3">
      <c r="B180" s="52">
        <v>415</v>
      </c>
      <c r="C180" s="50">
        <v>14.3</v>
      </c>
      <c r="D180" s="378"/>
      <c r="E180" s="380">
        <v>1350</v>
      </c>
      <c r="F180" s="461"/>
      <c r="G180" s="466"/>
      <c r="H180" s="67"/>
      <c r="I180" s="40">
        <f t="shared" si="5"/>
        <v>162</v>
      </c>
      <c r="J180" s="49">
        <v>15.5</v>
      </c>
      <c r="K180" s="377">
        <f t="shared" si="21"/>
        <v>48.821548821548824</v>
      </c>
      <c r="L180" s="379">
        <v>1450</v>
      </c>
      <c r="M180" s="460" t="s">
        <v>22</v>
      </c>
      <c r="N180" s="467" t="s">
        <v>4</v>
      </c>
    </row>
    <row r="181" spans="2:14" ht="15.75" hidden="1" thickBot="1" x14ac:dyDescent="0.3">
      <c r="B181" s="40">
        <v>416</v>
      </c>
      <c r="C181" s="49">
        <v>14.6</v>
      </c>
      <c r="D181" s="377">
        <f t="shared" si="22"/>
        <v>45.91836734693878</v>
      </c>
      <c r="E181" s="379">
        <v>1350</v>
      </c>
      <c r="F181" s="460" t="s">
        <v>22</v>
      </c>
      <c r="G181" s="465" t="s">
        <v>20</v>
      </c>
      <c r="H181" s="67"/>
      <c r="I181" s="52">
        <f t="shared" si="5"/>
        <v>163</v>
      </c>
      <c r="J181" s="50">
        <v>14.2</v>
      </c>
      <c r="K181" s="378"/>
      <c r="L181" s="380"/>
      <c r="M181" s="461"/>
      <c r="N181" s="468"/>
    </row>
    <row r="182" spans="2:14" ht="15.75" hidden="1" thickBot="1" x14ac:dyDescent="0.3">
      <c r="B182" s="52">
        <v>417</v>
      </c>
      <c r="C182" s="50">
        <v>14.8</v>
      </c>
      <c r="D182" s="378"/>
      <c r="E182" s="380">
        <v>1350</v>
      </c>
      <c r="F182" s="461"/>
      <c r="G182" s="466"/>
      <c r="H182" s="67"/>
      <c r="I182" s="40">
        <f t="shared" si="5"/>
        <v>164</v>
      </c>
      <c r="J182" s="49">
        <v>15.5</v>
      </c>
      <c r="K182" s="377">
        <f t="shared" si="21"/>
        <v>48.821548821548824</v>
      </c>
      <c r="L182" s="379">
        <v>1450</v>
      </c>
      <c r="M182" s="460" t="s">
        <v>22</v>
      </c>
      <c r="N182" s="467" t="s">
        <v>4</v>
      </c>
    </row>
    <row r="183" spans="2:14" ht="15.75" hidden="1" thickBot="1" x14ac:dyDescent="0.3">
      <c r="B183" s="40">
        <v>418</v>
      </c>
      <c r="C183" s="49">
        <v>14.1</v>
      </c>
      <c r="D183" s="377">
        <f t="shared" si="22"/>
        <v>58.098591549295776</v>
      </c>
      <c r="E183" s="379">
        <v>1650</v>
      </c>
      <c r="F183" s="460" t="s">
        <v>22</v>
      </c>
      <c r="G183" s="465" t="s">
        <v>20</v>
      </c>
      <c r="H183" s="67"/>
      <c r="I183" s="52">
        <f t="shared" si="5"/>
        <v>165</v>
      </c>
      <c r="J183" s="50">
        <v>14.2</v>
      </c>
      <c r="K183" s="378"/>
      <c r="L183" s="380"/>
      <c r="M183" s="461"/>
      <c r="N183" s="468"/>
    </row>
    <row r="184" spans="2:14" ht="15.75" hidden="1" thickBot="1" x14ac:dyDescent="0.3">
      <c r="B184" s="52">
        <v>419</v>
      </c>
      <c r="C184" s="50">
        <v>14.3</v>
      </c>
      <c r="D184" s="378"/>
      <c r="E184" s="380">
        <v>1350</v>
      </c>
      <c r="F184" s="461"/>
      <c r="G184" s="466"/>
      <c r="H184" s="67"/>
      <c r="I184" s="40">
        <f t="shared" ref="I184:I194" si="23">I183+1</f>
        <v>166</v>
      </c>
      <c r="J184" s="49">
        <v>15.2</v>
      </c>
      <c r="K184" s="377">
        <f t="shared" si="21"/>
        <v>49.319727891156468</v>
      </c>
      <c r="L184" s="379">
        <v>1450</v>
      </c>
      <c r="M184" s="460" t="s">
        <v>22</v>
      </c>
      <c r="N184" s="467" t="s">
        <v>4</v>
      </c>
    </row>
    <row r="185" spans="2:14" ht="15.75" hidden="1" thickBot="1" x14ac:dyDescent="0.3">
      <c r="B185" s="40">
        <v>420</v>
      </c>
      <c r="C185" s="49">
        <v>14.1</v>
      </c>
      <c r="D185" s="377">
        <f t="shared" si="22"/>
        <v>58.098591549295776</v>
      </c>
      <c r="E185" s="379">
        <v>1650</v>
      </c>
      <c r="F185" s="460" t="s">
        <v>22</v>
      </c>
      <c r="G185" s="465" t="s">
        <v>20</v>
      </c>
      <c r="H185" s="67"/>
      <c r="I185" s="52">
        <f t="shared" si="23"/>
        <v>167</v>
      </c>
      <c r="J185" s="50">
        <v>14.2</v>
      </c>
      <c r="K185" s="378"/>
      <c r="L185" s="380"/>
      <c r="M185" s="461"/>
      <c r="N185" s="468"/>
    </row>
    <row r="186" spans="2:14" ht="15.75" hidden="1" thickBot="1" x14ac:dyDescent="0.3">
      <c r="B186" s="52">
        <v>421</v>
      </c>
      <c r="C186" s="50">
        <v>14.3</v>
      </c>
      <c r="D186" s="378"/>
      <c r="E186" s="380">
        <v>1350</v>
      </c>
      <c r="F186" s="461"/>
      <c r="G186" s="466"/>
      <c r="H186" s="67"/>
      <c r="I186" s="40">
        <f t="shared" si="23"/>
        <v>168</v>
      </c>
      <c r="J186" s="49">
        <v>14.3</v>
      </c>
      <c r="K186" s="377">
        <f t="shared" si="21"/>
        <v>49.122807017543863</v>
      </c>
      <c r="L186" s="379">
        <v>1400</v>
      </c>
      <c r="M186" s="460" t="s">
        <v>22</v>
      </c>
      <c r="N186" s="467" t="s">
        <v>4</v>
      </c>
    </row>
    <row r="187" spans="2:14" ht="15.75" hidden="1" thickBot="1" x14ac:dyDescent="0.3">
      <c r="B187" s="40">
        <v>422</v>
      </c>
      <c r="C187" s="49">
        <v>16.7</v>
      </c>
      <c r="D187" s="377">
        <f t="shared" si="22"/>
        <v>58.035714285714299</v>
      </c>
      <c r="E187" s="379">
        <v>1950</v>
      </c>
      <c r="F187" s="460" t="s">
        <v>22</v>
      </c>
      <c r="G187" s="465" t="s">
        <v>20</v>
      </c>
      <c r="H187" s="67"/>
      <c r="I187" s="52">
        <f t="shared" si="23"/>
        <v>169</v>
      </c>
      <c r="J187" s="50">
        <v>14.2</v>
      </c>
      <c r="K187" s="378"/>
      <c r="L187" s="380"/>
      <c r="M187" s="461"/>
      <c r="N187" s="468"/>
    </row>
    <row r="188" spans="2:14" ht="15.75" hidden="1" thickBot="1" x14ac:dyDescent="0.3">
      <c r="B188" s="52">
        <v>423</v>
      </c>
      <c r="C188" s="50">
        <v>16.899999999999999</v>
      </c>
      <c r="D188" s="378"/>
      <c r="E188" s="380">
        <v>1350</v>
      </c>
      <c r="F188" s="461"/>
      <c r="G188" s="466"/>
      <c r="H188" s="67"/>
      <c r="I188" s="40">
        <f t="shared" si="23"/>
        <v>170</v>
      </c>
      <c r="J188" s="49">
        <v>15</v>
      </c>
      <c r="K188" s="377">
        <f t="shared" si="21"/>
        <v>49.657534246575345</v>
      </c>
      <c r="L188" s="379">
        <v>1450</v>
      </c>
      <c r="M188" s="460" t="s">
        <v>22</v>
      </c>
      <c r="N188" s="467" t="s">
        <v>4</v>
      </c>
    </row>
    <row r="189" spans="2:14" ht="15.75" hidden="1" thickBot="1" x14ac:dyDescent="0.3">
      <c r="B189" s="40">
        <v>424</v>
      </c>
      <c r="C189" s="49">
        <v>17</v>
      </c>
      <c r="D189" s="377">
        <f t="shared" si="22"/>
        <v>58.823529411764703</v>
      </c>
      <c r="E189" s="379">
        <v>2000</v>
      </c>
      <c r="F189" s="460" t="s">
        <v>22</v>
      </c>
      <c r="G189" s="465" t="s">
        <v>20</v>
      </c>
      <c r="H189" s="67"/>
      <c r="I189" s="52">
        <f t="shared" si="23"/>
        <v>171</v>
      </c>
      <c r="J189" s="50">
        <v>14.2</v>
      </c>
      <c r="K189" s="378"/>
      <c r="L189" s="380"/>
      <c r="M189" s="461"/>
      <c r="N189" s="468"/>
    </row>
    <row r="190" spans="2:14" ht="15.75" hidden="1" thickBot="1" x14ac:dyDescent="0.3">
      <c r="B190" s="52">
        <v>425</v>
      </c>
      <c r="C190" s="50">
        <v>17</v>
      </c>
      <c r="D190" s="378"/>
      <c r="E190" s="380">
        <v>1350</v>
      </c>
      <c r="F190" s="461"/>
      <c r="G190" s="466"/>
      <c r="H190" s="67"/>
      <c r="I190" s="40">
        <f t="shared" si="23"/>
        <v>172</v>
      </c>
      <c r="J190" s="49">
        <v>15.7</v>
      </c>
      <c r="K190" s="377">
        <f>L190/(J190+J191)</f>
        <v>49.180327868852459</v>
      </c>
      <c r="L190" s="379">
        <v>1500</v>
      </c>
      <c r="M190" s="460" t="s">
        <v>22</v>
      </c>
      <c r="N190" s="467" t="s">
        <v>4</v>
      </c>
    </row>
    <row r="191" spans="2:14" ht="15.75" hidden="1" thickBot="1" x14ac:dyDescent="0.3">
      <c r="B191" s="40">
        <v>426</v>
      </c>
      <c r="C191" s="49">
        <v>14.9</v>
      </c>
      <c r="D191" s="377">
        <f t="shared" si="22"/>
        <v>57.947019867549663</v>
      </c>
      <c r="E191" s="379">
        <v>1750</v>
      </c>
      <c r="F191" s="460" t="s">
        <v>22</v>
      </c>
      <c r="G191" s="465" t="s">
        <v>20</v>
      </c>
      <c r="H191" s="67"/>
      <c r="I191" s="52">
        <f t="shared" si="23"/>
        <v>173</v>
      </c>
      <c r="J191" s="50">
        <v>14.8</v>
      </c>
      <c r="K191" s="378"/>
      <c r="L191" s="380"/>
      <c r="M191" s="461"/>
      <c r="N191" s="468"/>
    </row>
    <row r="192" spans="2:14" ht="15.75" hidden="1" thickBot="1" x14ac:dyDescent="0.3">
      <c r="B192" s="52">
        <v>427</v>
      </c>
      <c r="C192" s="50">
        <v>15.3</v>
      </c>
      <c r="D192" s="378"/>
      <c r="E192" s="380">
        <v>1350</v>
      </c>
      <c r="F192" s="461"/>
      <c r="G192" s="466"/>
      <c r="H192" s="67"/>
      <c r="I192" s="40">
        <f t="shared" si="23"/>
        <v>174</v>
      </c>
      <c r="J192" s="49">
        <v>14.3</v>
      </c>
      <c r="K192" s="377">
        <f t="shared" ref="K192" si="24">L192/(J192+J193)</f>
        <v>55.94405594405594</v>
      </c>
      <c r="L192" s="379">
        <v>1600</v>
      </c>
      <c r="M192" s="460" t="s">
        <v>22</v>
      </c>
      <c r="N192" s="458" t="s">
        <v>2</v>
      </c>
    </row>
    <row r="193" spans="2:14" ht="15.75" hidden="1" thickBot="1" x14ac:dyDescent="0.3">
      <c r="B193" s="40">
        <v>428</v>
      </c>
      <c r="C193" s="49">
        <v>14.1</v>
      </c>
      <c r="D193" s="377">
        <f t="shared" si="22"/>
        <v>58.098591549295776</v>
      </c>
      <c r="E193" s="379">
        <v>1650</v>
      </c>
      <c r="F193" s="460" t="s">
        <v>22</v>
      </c>
      <c r="G193" s="465" t="s">
        <v>20</v>
      </c>
      <c r="H193" s="67"/>
      <c r="I193" s="52">
        <f t="shared" si="23"/>
        <v>175</v>
      </c>
      <c r="J193" s="50">
        <v>14.3</v>
      </c>
      <c r="K193" s="378"/>
      <c r="L193" s="380"/>
      <c r="M193" s="461"/>
      <c r="N193" s="459"/>
    </row>
    <row r="194" spans="2:14" ht="15.75" hidden="1" thickBot="1" x14ac:dyDescent="0.3">
      <c r="B194" s="52">
        <v>429</v>
      </c>
      <c r="C194" s="50">
        <v>14.3</v>
      </c>
      <c r="D194" s="378"/>
      <c r="E194" s="380">
        <v>1350</v>
      </c>
      <c r="F194" s="461"/>
      <c r="G194" s="466"/>
      <c r="H194" s="67"/>
      <c r="I194" s="40">
        <f t="shared" si="23"/>
        <v>176</v>
      </c>
      <c r="J194" s="49">
        <v>14.6</v>
      </c>
      <c r="K194" s="377">
        <f t="shared" ref="K194" si="25">L194/(J194+J195)</f>
        <v>56.122448979591837</v>
      </c>
      <c r="L194" s="379">
        <v>1650</v>
      </c>
      <c r="M194" s="460" t="s">
        <v>22</v>
      </c>
      <c r="N194" s="458" t="s">
        <v>2</v>
      </c>
    </row>
    <row r="195" spans="2:14" ht="15.75" hidden="1" thickBot="1" x14ac:dyDescent="0.3">
      <c r="B195" s="40">
        <v>430</v>
      </c>
      <c r="C195" s="49">
        <v>14.1</v>
      </c>
      <c r="D195" s="377">
        <f t="shared" si="22"/>
        <v>58.098591549295776</v>
      </c>
      <c r="E195" s="379">
        <v>1650</v>
      </c>
      <c r="F195" s="460" t="s">
        <v>22</v>
      </c>
      <c r="G195" s="465" t="s">
        <v>20</v>
      </c>
      <c r="H195" s="67"/>
      <c r="I195" s="52">
        <f>I194+1</f>
        <v>177</v>
      </c>
      <c r="J195" s="50">
        <v>14.8</v>
      </c>
      <c r="K195" s="378"/>
      <c r="L195" s="380"/>
      <c r="M195" s="461"/>
      <c r="N195" s="459"/>
    </row>
    <row r="196" spans="2:14" ht="15.75" hidden="1" thickBot="1" x14ac:dyDescent="0.3">
      <c r="B196" s="52">
        <v>431</v>
      </c>
      <c r="C196" s="50">
        <v>14.3</v>
      </c>
      <c r="D196" s="378"/>
      <c r="E196" s="380">
        <v>1350</v>
      </c>
      <c r="F196" s="461"/>
      <c r="G196" s="466"/>
      <c r="H196" s="67"/>
      <c r="I196" s="40">
        <f t="shared" ref="I196:I215" si="26">I195+1</f>
        <v>178</v>
      </c>
      <c r="J196" s="49">
        <v>14.1</v>
      </c>
      <c r="K196" s="377">
        <f t="shared" ref="K196" si="27">L196/(J196+J197)</f>
        <v>56.338028169014088</v>
      </c>
      <c r="L196" s="379">
        <v>1600</v>
      </c>
      <c r="M196" s="460" t="s">
        <v>22</v>
      </c>
      <c r="N196" s="458" t="s">
        <v>2</v>
      </c>
    </row>
    <row r="197" spans="2:14" ht="15.75" hidden="1" thickBot="1" x14ac:dyDescent="0.3">
      <c r="B197" s="40">
        <v>432</v>
      </c>
      <c r="C197" s="49">
        <v>14.1</v>
      </c>
      <c r="D197" s="377">
        <f t="shared" si="22"/>
        <v>58.303886925795062</v>
      </c>
      <c r="E197" s="379">
        <v>1650</v>
      </c>
      <c r="F197" s="460" t="s">
        <v>22</v>
      </c>
      <c r="G197" s="465" t="s">
        <v>20</v>
      </c>
      <c r="H197" s="67"/>
      <c r="I197" s="52">
        <f t="shared" si="26"/>
        <v>179</v>
      </c>
      <c r="J197" s="50">
        <v>14.3</v>
      </c>
      <c r="K197" s="378"/>
      <c r="L197" s="380"/>
      <c r="M197" s="461"/>
      <c r="N197" s="459"/>
    </row>
    <row r="198" spans="2:14" ht="15.75" hidden="1" thickBot="1" x14ac:dyDescent="0.3">
      <c r="B198" s="52">
        <v>433</v>
      </c>
      <c r="C198" s="50">
        <v>14.2</v>
      </c>
      <c r="D198" s="378"/>
      <c r="E198" s="380">
        <v>1350</v>
      </c>
      <c r="F198" s="461"/>
      <c r="G198" s="466"/>
      <c r="H198" s="67"/>
      <c r="I198" s="40">
        <f t="shared" si="26"/>
        <v>180</v>
      </c>
      <c r="J198" s="49">
        <v>14.1</v>
      </c>
      <c r="K198" s="377">
        <f t="shared" ref="K198" si="28">L198/(J198+J199)</f>
        <v>56.338028169014088</v>
      </c>
      <c r="L198" s="379">
        <v>1600</v>
      </c>
      <c r="M198" s="460" t="s">
        <v>22</v>
      </c>
      <c r="N198" s="458" t="s">
        <v>2</v>
      </c>
    </row>
    <row r="199" spans="2:14" ht="15.75" hidden="1" thickBot="1" x14ac:dyDescent="0.3">
      <c r="B199" s="40">
        <v>434</v>
      </c>
      <c r="C199" s="49">
        <v>18.100000000000001</v>
      </c>
      <c r="D199" s="377">
        <f t="shared" si="22"/>
        <v>57.692307692307686</v>
      </c>
      <c r="E199" s="379">
        <v>2100</v>
      </c>
      <c r="F199" s="460" t="s">
        <v>22</v>
      </c>
      <c r="G199" s="465" t="s">
        <v>20</v>
      </c>
      <c r="H199" s="67"/>
      <c r="I199" s="52">
        <f t="shared" si="26"/>
        <v>181</v>
      </c>
      <c r="J199" s="50">
        <v>14.3</v>
      </c>
      <c r="K199" s="378"/>
      <c r="L199" s="380"/>
      <c r="M199" s="461"/>
      <c r="N199" s="459"/>
    </row>
    <row r="200" spans="2:14" ht="15.75" hidden="1" thickBot="1" x14ac:dyDescent="0.3">
      <c r="B200" s="52">
        <v>435</v>
      </c>
      <c r="C200" s="50">
        <v>18.3</v>
      </c>
      <c r="D200" s="378"/>
      <c r="E200" s="380">
        <v>1350</v>
      </c>
      <c r="F200" s="461"/>
      <c r="G200" s="466"/>
      <c r="H200" s="67"/>
      <c r="I200" s="40">
        <f t="shared" si="26"/>
        <v>182</v>
      </c>
      <c r="J200" s="49">
        <v>17.3</v>
      </c>
      <c r="K200" s="377">
        <f t="shared" ref="K200" si="29">L200/(J200+J201)</f>
        <v>54.597701149425291</v>
      </c>
      <c r="L200" s="379">
        <v>1900</v>
      </c>
      <c r="M200" s="460" t="s">
        <v>22</v>
      </c>
      <c r="N200" s="458" t="s">
        <v>2</v>
      </c>
    </row>
    <row r="201" spans="2:14" ht="15.75" hidden="1" thickBot="1" x14ac:dyDescent="0.3">
      <c r="B201" s="40">
        <v>436</v>
      </c>
      <c r="C201" s="49">
        <v>14.1</v>
      </c>
      <c r="D201" s="377">
        <f t="shared" si="22"/>
        <v>57.627118644067799</v>
      </c>
      <c r="E201" s="379">
        <v>1700</v>
      </c>
      <c r="F201" s="460" t="s">
        <v>22</v>
      </c>
      <c r="G201" s="465" t="s">
        <v>20</v>
      </c>
      <c r="H201" s="67"/>
      <c r="I201" s="52">
        <f t="shared" si="26"/>
        <v>183</v>
      </c>
      <c r="J201" s="50">
        <v>17.5</v>
      </c>
      <c r="K201" s="378"/>
      <c r="L201" s="380"/>
      <c r="M201" s="461"/>
      <c r="N201" s="459"/>
    </row>
    <row r="202" spans="2:14" ht="15.75" hidden="1" thickBot="1" x14ac:dyDescent="0.3">
      <c r="B202" s="52">
        <v>437</v>
      </c>
      <c r="C202" s="50">
        <v>15.4</v>
      </c>
      <c r="D202" s="378"/>
      <c r="E202" s="380">
        <v>1350</v>
      </c>
      <c r="F202" s="461"/>
      <c r="G202" s="466"/>
      <c r="H202" s="67"/>
      <c r="I202" s="40">
        <f t="shared" si="26"/>
        <v>184</v>
      </c>
      <c r="J202" s="49">
        <v>17.3</v>
      </c>
      <c r="K202" s="377">
        <f t="shared" ref="K202" si="30">L202/(J202+J203)</f>
        <v>54.597701149425291</v>
      </c>
      <c r="L202" s="379">
        <v>1900</v>
      </c>
      <c r="M202" s="460" t="s">
        <v>22</v>
      </c>
      <c r="N202" s="458" t="s">
        <v>2</v>
      </c>
    </row>
    <row r="203" spans="2:14" ht="15.75" hidden="1" thickBot="1" x14ac:dyDescent="0.3">
      <c r="B203" s="40">
        <v>438</v>
      </c>
      <c r="C203" s="49">
        <v>14.1</v>
      </c>
      <c r="D203" s="377">
        <f t="shared" si="22"/>
        <v>54.054054054054049</v>
      </c>
      <c r="E203" s="379">
        <v>1600</v>
      </c>
      <c r="F203" s="460" t="s">
        <v>22</v>
      </c>
      <c r="G203" s="467" t="s">
        <v>4</v>
      </c>
      <c r="H203" s="68"/>
      <c r="I203" s="52">
        <f t="shared" si="26"/>
        <v>185</v>
      </c>
      <c r="J203" s="50">
        <v>17.5</v>
      </c>
      <c r="K203" s="378"/>
      <c r="L203" s="380"/>
      <c r="M203" s="461"/>
      <c r="N203" s="459"/>
    </row>
    <row r="204" spans="2:14" ht="15.75" hidden="1" thickBot="1" x14ac:dyDescent="0.3">
      <c r="B204" s="52">
        <v>439</v>
      </c>
      <c r="C204" s="50">
        <v>15.5</v>
      </c>
      <c r="D204" s="378"/>
      <c r="E204" s="380">
        <v>1350</v>
      </c>
      <c r="F204" s="461"/>
      <c r="G204" s="468"/>
      <c r="H204" s="68"/>
      <c r="I204" s="40">
        <f t="shared" si="26"/>
        <v>186</v>
      </c>
      <c r="J204" s="49">
        <v>14.1</v>
      </c>
      <c r="K204" s="377">
        <f t="shared" ref="K204" si="31">L204/(J204+J205)</f>
        <v>56.338028169014088</v>
      </c>
      <c r="L204" s="379">
        <v>1600</v>
      </c>
      <c r="M204" s="460" t="s">
        <v>22</v>
      </c>
      <c r="N204" s="458" t="s">
        <v>2</v>
      </c>
    </row>
    <row r="205" spans="2:14" ht="15.75" hidden="1" thickBot="1" x14ac:dyDescent="0.3">
      <c r="B205" s="71">
        <v>440</v>
      </c>
      <c r="C205" s="31">
        <v>14.3</v>
      </c>
      <c r="D205" s="22">
        <f t="shared" si="19"/>
        <v>69.930069930069934</v>
      </c>
      <c r="E205" s="43">
        <v>1000</v>
      </c>
      <c r="F205" s="65" t="s">
        <v>18</v>
      </c>
      <c r="G205" s="77" t="s">
        <v>4</v>
      </c>
      <c r="H205" s="68"/>
      <c r="I205" s="52">
        <f t="shared" si="26"/>
        <v>187</v>
      </c>
      <c r="J205" s="50">
        <v>14.3</v>
      </c>
      <c r="K205" s="378"/>
      <c r="L205" s="380"/>
      <c r="M205" s="461"/>
      <c r="N205" s="459"/>
    </row>
    <row r="206" spans="2:14" hidden="1" x14ac:dyDescent="0.25">
      <c r="B206" s="71">
        <v>441</v>
      </c>
      <c r="C206" s="31">
        <v>15.2</v>
      </c>
      <c r="D206" s="22">
        <f t="shared" si="19"/>
        <v>69.078947368421055</v>
      </c>
      <c r="E206" s="43">
        <v>1050</v>
      </c>
      <c r="F206" s="65" t="s">
        <v>18</v>
      </c>
      <c r="G206" s="77" t="s">
        <v>4</v>
      </c>
      <c r="H206" s="68"/>
      <c r="I206" s="40">
        <f t="shared" si="26"/>
        <v>188</v>
      </c>
      <c r="J206" s="49">
        <v>14.1</v>
      </c>
      <c r="K206" s="377">
        <f t="shared" ref="K206" si="32">L206/(J206+J207)</f>
        <v>56.338028169014088</v>
      </c>
      <c r="L206" s="379">
        <v>1600</v>
      </c>
      <c r="M206" s="460" t="s">
        <v>22</v>
      </c>
      <c r="N206" s="458" t="s">
        <v>2</v>
      </c>
    </row>
    <row r="207" spans="2:14" ht="15.75" hidden="1" thickBot="1" x14ac:dyDescent="0.3">
      <c r="B207" s="71">
        <v>442</v>
      </c>
      <c r="C207" s="31">
        <v>18.600000000000001</v>
      </c>
      <c r="D207" s="22">
        <f t="shared" si="19"/>
        <v>69.892473118279568</v>
      </c>
      <c r="E207" s="43">
        <v>1300</v>
      </c>
      <c r="F207" s="64" t="s">
        <v>18</v>
      </c>
      <c r="G207" s="76" t="s">
        <v>20</v>
      </c>
      <c r="H207" s="67"/>
      <c r="I207" s="52">
        <f t="shared" si="26"/>
        <v>189</v>
      </c>
      <c r="J207" s="50">
        <v>14.3</v>
      </c>
      <c r="K207" s="378"/>
      <c r="L207" s="380"/>
      <c r="M207" s="461"/>
      <c r="N207" s="459"/>
    </row>
    <row r="208" spans="2:14" hidden="1" x14ac:dyDescent="0.25">
      <c r="B208" s="78">
        <v>443</v>
      </c>
      <c r="C208" s="45">
        <v>16.600000000000001</v>
      </c>
      <c r="D208" s="46">
        <f t="shared" si="19"/>
        <v>72.289156626506013</v>
      </c>
      <c r="E208" s="47">
        <v>1200</v>
      </c>
      <c r="F208" s="87" t="s">
        <v>18</v>
      </c>
      <c r="G208" s="80" t="s">
        <v>20</v>
      </c>
      <c r="H208" s="67"/>
      <c r="I208" s="40">
        <f t="shared" si="26"/>
        <v>190</v>
      </c>
      <c r="J208" s="49">
        <v>14.1</v>
      </c>
      <c r="K208" s="377">
        <f t="shared" ref="K208" si="33">L208/(J208+J209)</f>
        <v>56.338028169014088</v>
      </c>
      <c r="L208" s="379">
        <v>1600</v>
      </c>
      <c r="M208" s="460" t="s">
        <v>22</v>
      </c>
      <c r="N208" s="458" t="s">
        <v>2</v>
      </c>
    </row>
    <row r="209" spans="2:14" ht="15.75" hidden="1" thickBot="1" x14ac:dyDescent="0.3">
      <c r="B209" s="40">
        <v>444</v>
      </c>
      <c r="C209" s="49">
        <v>14.2</v>
      </c>
      <c r="D209" s="377">
        <f t="shared" ref="D209" si="34">E209/(C209+C210)</f>
        <v>58.098591549295776</v>
      </c>
      <c r="E209" s="379">
        <v>1650</v>
      </c>
      <c r="F209" s="460" t="s">
        <v>22</v>
      </c>
      <c r="G209" s="465" t="s">
        <v>20</v>
      </c>
      <c r="H209" s="66"/>
      <c r="I209" s="52">
        <f t="shared" si="26"/>
        <v>191</v>
      </c>
      <c r="J209" s="50">
        <v>14.3</v>
      </c>
      <c r="K209" s="378"/>
      <c r="L209" s="380"/>
      <c r="M209" s="461"/>
      <c r="N209" s="459"/>
    </row>
    <row r="210" spans="2:14" ht="15.75" hidden="1" thickBot="1" x14ac:dyDescent="0.3">
      <c r="B210" s="52">
        <v>449</v>
      </c>
      <c r="C210" s="50">
        <v>14.2</v>
      </c>
      <c r="D210" s="378"/>
      <c r="E210" s="380">
        <v>1350</v>
      </c>
      <c r="F210" s="461"/>
      <c r="G210" s="466"/>
      <c r="H210" s="66"/>
      <c r="I210" s="40">
        <f t="shared" si="26"/>
        <v>192</v>
      </c>
      <c r="J210" s="49">
        <v>14.1</v>
      </c>
      <c r="K210" s="377">
        <f t="shared" ref="K210" si="35">L210/(J210+J211)</f>
        <v>56.537102473498237</v>
      </c>
      <c r="L210" s="379">
        <v>1600</v>
      </c>
      <c r="M210" s="460" t="s">
        <v>22</v>
      </c>
      <c r="N210" s="458" t="s">
        <v>2</v>
      </c>
    </row>
    <row r="211" spans="2:14" ht="15.75" hidden="1" thickBot="1" x14ac:dyDescent="0.3">
      <c r="B211" s="40">
        <v>445</v>
      </c>
      <c r="C211" s="49">
        <v>14.2</v>
      </c>
      <c r="D211" s="377">
        <f t="shared" ref="D211:D217" si="36">E211/(C211+C212)</f>
        <v>58.098591549295776</v>
      </c>
      <c r="E211" s="379">
        <v>1650</v>
      </c>
      <c r="F211" s="460" t="s">
        <v>22</v>
      </c>
      <c r="G211" s="465" t="s">
        <v>20</v>
      </c>
      <c r="H211" s="66"/>
      <c r="I211" s="52">
        <f t="shared" si="26"/>
        <v>193</v>
      </c>
      <c r="J211" s="50">
        <v>14.2</v>
      </c>
      <c r="K211" s="378"/>
      <c r="L211" s="380"/>
      <c r="M211" s="461"/>
      <c r="N211" s="459"/>
    </row>
    <row r="212" spans="2:14" ht="15.75" hidden="1" thickBot="1" x14ac:dyDescent="0.3">
      <c r="B212" s="52">
        <v>450</v>
      </c>
      <c r="C212" s="50">
        <v>14.2</v>
      </c>
      <c r="D212" s="378"/>
      <c r="E212" s="380">
        <v>1350</v>
      </c>
      <c r="F212" s="461"/>
      <c r="G212" s="466"/>
      <c r="H212" s="66"/>
      <c r="I212" s="40">
        <f>I211+1</f>
        <v>194</v>
      </c>
      <c r="J212" s="49">
        <v>18.100000000000001</v>
      </c>
      <c r="K212" s="377">
        <f t="shared" ref="K212" si="37">L212/(J212+J213)</f>
        <v>54.945054945054935</v>
      </c>
      <c r="L212" s="379">
        <v>2000</v>
      </c>
      <c r="M212" s="460" t="s">
        <v>22</v>
      </c>
      <c r="N212" s="458" t="s">
        <v>2</v>
      </c>
    </row>
    <row r="213" spans="2:14" ht="15.75" hidden="1" thickBot="1" x14ac:dyDescent="0.3">
      <c r="B213" s="40">
        <v>446</v>
      </c>
      <c r="C213" s="49">
        <v>14.2</v>
      </c>
      <c r="D213" s="377">
        <f t="shared" si="36"/>
        <v>58.098591549295776</v>
      </c>
      <c r="E213" s="379">
        <v>1650</v>
      </c>
      <c r="F213" s="460" t="s">
        <v>22</v>
      </c>
      <c r="G213" s="465" t="s">
        <v>20</v>
      </c>
      <c r="H213" s="66"/>
      <c r="I213" s="52">
        <f t="shared" si="26"/>
        <v>195</v>
      </c>
      <c r="J213" s="50">
        <v>18.3</v>
      </c>
      <c r="K213" s="378"/>
      <c r="L213" s="380"/>
      <c r="M213" s="461"/>
      <c r="N213" s="459"/>
    </row>
    <row r="214" spans="2:14" ht="15.75" hidden="1" thickBot="1" x14ac:dyDescent="0.3">
      <c r="B214" s="52">
        <v>451</v>
      </c>
      <c r="C214" s="50">
        <v>14.2</v>
      </c>
      <c r="D214" s="378"/>
      <c r="E214" s="380">
        <v>1350</v>
      </c>
      <c r="F214" s="461"/>
      <c r="G214" s="466"/>
      <c r="H214" s="66"/>
      <c r="I214" s="40">
        <f t="shared" si="26"/>
        <v>196</v>
      </c>
      <c r="J214" s="49">
        <v>14.1</v>
      </c>
      <c r="K214" s="377">
        <f>L214/(J214+J215)</f>
        <v>55.932203389830505</v>
      </c>
      <c r="L214" s="379">
        <v>1650</v>
      </c>
      <c r="M214" s="460" t="s">
        <v>22</v>
      </c>
      <c r="N214" s="458" t="s">
        <v>2</v>
      </c>
    </row>
    <row r="215" spans="2:14" ht="15.75" hidden="1" thickBot="1" x14ac:dyDescent="0.3">
      <c r="B215" s="40">
        <v>447</v>
      </c>
      <c r="C215" s="49">
        <v>14.2</v>
      </c>
      <c r="D215" s="377">
        <f t="shared" si="36"/>
        <v>58.098591549295776</v>
      </c>
      <c r="E215" s="379">
        <v>1650</v>
      </c>
      <c r="F215" s="460" t="s">
        <v>22</v>
      </c>
      <c r="G215" s="465" t="s">
        <v>20</v>
      </c>
      <c r="H215" s="66"/>
      <c r="I215" s="52">
        <f t="shared" si="26"/>
        <v>197</v>
      </c>
      <c r="J215" s="50">
        <v>15.4</v>
      </c>
      <c r="K215" s="378"/>
      <c r="L215" s="380"/>
      <c r="M215" s="461"/>
      <c r="N215" s="459"/>
    </row>
    <row r="216" spans="2:14" ht="15.75" hidden="1" thickBot="1" x14ac:dyDescent="0.3">
      <c r="B216" s="52">
        <v>452</v>
      </c>
      <c r="C216" s="50">
        <v>14.2</v>
      </c>
      <c r="D216" s="378"/>
      <c r="E216" s="380">
        <v>1350</v>
      </c>
      <c r="F216" s="461"/>
      <c r="G216" s="466"/>
      <c r="H216" s="66"/>
      <c r="I216" s="40">
        <f>I215+1</f>
        <v>198</v>
      </c>
      <c r="J216" s="49">
        <v>14.1</v>
      </c>
      <c r="K216" s="377">
        <f t="shared" ref="K216" si="38">L216/(J216+J217)</f>
        <v>56.291390728476813</v>
      </c>
      <c r="L216" s="379">
        <v>1700</v>
      </c>
      <c r="M216" s="460" t="s">
        <v>22</v>
      </c>
      <c r="N216" s="458" t="s">
        <v>2</v>
      </c>
    </row>
    <row r="217" spans="2:14" ht="15.75" hidden="1" thickBot="1" x14ac:dyDescent="0.3">
      <c r="B217" s="40">
        <v>448</v>
      </c>
      <c r="C217" s="49">
        <v>13.5</v>
      </c>
      <c r="D217" s="377">
        <f t="shared" si="36"/>
        <v>57.692307692307686</v>
      </c>
      <c r="E217" s="379">
        <v>1650</v>
      </c>
      <c r="F217" s="460" t="s">
        <v>22</v>
      </c>
      <c r="G217" s="465" t="s">
        <v>20</v>
      </c>
      <c r="H217" s="66"/>
      <c r="I217" s="52">
        <f t="shared" ref="I217:I222" si="39">I216+1</f>
        <v>199</v>
      </c>
      <c r="J217" s="50">
        <v>16.100000000000001</v>
      </c>
      <c r="K217" s="378"/>
      <c r="L217" s="380"/>
      <c r="M217" s="461"/>
      <c r="N217" s="459"/>
    </row>
    <row r="218" spans="2:14" ht="15.75" hidden="1" thickBot="1" x14ac:dyDescent="0.3">
      <c r="B218" s="52">
        <v>453</v>
      </c>
      <c r="C218" s="50">
        <v>15.1</v>
      </c>
      <c r="D218" s="378"/>
      <c r="E218" s="380">
        <v>1350</v>
      </c>
      <c r="F218" s="461"/>
      <c r="G218" s="466"/>
      <c r="H218" s="66"/>
      <c r="I218" s="71">
        <f t="shared" si="39"/>
        <v>200</v>
      </c>
      <c r="J218" s="31">
        <v>14.3</v>
      </c>
      <c r="K218" s="22">
        <f t="shared" ref="K218:K219" si="40">L218/J218</f>
        <v>66.433566433566426</v>
      </c>
      <c r="L218" s="43">
        <v>950</v>
      </c>
      <c r="M218" s="42" t="s">
        <v>18</v>
      </c>
      <c r="N218" s="74" t="s">
        <v>2</v>
      </c>
    </row>
    <row r="219" spans="2:14" hidden="1" x14ac:dyDescent="0.25">
      <c r="B219" s="71">
        <v>454</v>
      </c>
      <c r="C219" s="31">
        <v>15.5</v>
      </c>
      <c r="D219" s="22">
        <f t="shared" ref="D219:D257" si="41">E219/C219</f>
        <v>80.645161290322577</v>
      </c>
      <c r="E219" s="43">
        <v>1250</v>
      </c>
      <c r="F219" s="42" t="s">
        <v>18</v>
      </c>
      <c r="G219" s="74" t="s">
        <v>2</v>
      </c>
      <c r="H219" s="66"/>
      <c r="I219" s="71">
        <f t="shared" si="39"/>
        <v>201</v>
      </c>
      <c r="J219" s="31">
        <v>15.2</v>
      </c>
      <c r="K219" s="22">
        <f t="shared" si="40"/>
        <v>65.789473684210535</v>
      </c>
      <c r="L219" s="43">
        <v>1000</v>
      </c>
      <c r="M219" s="42" t="s">
        <v>18</v>
      </c>
      <c r="N219" s="74" t="s">
        <v>2</v>
      </c>
    </row>
    <row r="220" spans="2:14" hidden="1" x14ac:dyDescent="0.25">
      <c r="B220" s="71">
        <v>455</v>
      </c>
      <c r="C220" s="31">
        <v>16.600000000000001</v>
      </c>
      <c r="D220" s="22">
        <f t="shared" si="41"/>
        <v>78.313253012048193</v>
      </c>
      <c r="E220" s="43">
        <v>1300</v>
      </c>
      <c r="F220" s="42" t="s">
        <v>18</v>
      </c>
      <c r="G220" s="74" t="s">
        <v>2</v>
      </c>
      <c r="H220" s="66"/>
      <c r="I220" s="75">
        <f t="shared" si="39"/>
        <v>202</v>
      </c>
      <c r="J220" s="31">
        <v>19.7</v>
      </c>
      <c r="K220" s="19">
        <f t="shared" ref="K220:K271" si="42">L220/J220</f>
        <v>55.837563451776653</v>
      </c>
      <c r="L220" s="34">
        <v>1100</v>
      </c>
      <c r="M220" s="42" t="s">
        <v>18</v>
      </c>
      <c r="N220" s="76" t="s">
        <v>20</v>
      </c>
    </row>
    <row r="221" spans="2:14" hidden="1" x14ac:dyDescent="0.25">
      <c r="B221" s="71">
        <v>456</v>
      </c>
      <c r="C221" s="31">
        <v>16.600000000000001</v>
      </c>
      <c r="D221" s="22">
        <f t="shared" si="41"/>
        <v>78.313253012048193</v>
      </c>
      <c r="E221" s="43">
        <v>1300</v>
      </c>
      <c r="F221" s="42" t="s">
        <v>18</v>
      </c>
      <c r="G221" s="74" t="s">
        <v>2</v>
      </c>
      <c r="H221" s="66"/>
      <c r="I221" s="75">
        <f t="shared" si="39"/>
        <v>203</v>
      </c>
      <c r="J221" s="31">
        <v>16.600000000000001</v>
      </c>
      <c r="K221" s="19">
        <f t="shared" si="42"/>
        <v>57.2289156626506</v>
      </c>
      <c r="L221" s="34">
        <v>950</v>
      </c>
      <c r="M221" s="42" t="s">
        <v>18</v>
      </c>
      <c r="N221" s="76" t="s">
        <v>20</v>
      </c>
    </row>
    <row r="222" spans="2:14" hidden="1" x14ac:dyDescent="0.25">
      <c r="B222" s="71">
        <v>457</v>
      </c>
      <c r="C222" s="31">
        <v>16.600000000000001</v>
      </c>
      <c r="D222" s="22">
        <f t="shared" si="41"/>
        <v>78.313253012048193</v>
      </c>
      <c r="E222" s="43">
        <v>1300</v>
      </c>
      <c r="F222" s="42" t="s">
        <v>18</v>
      </c>
      <c r="G222" s="74" t="s">
        <v>2</v>
      </c>
      <c r="H222" s="66"/>
      <c r="I222" s="40">
        <f t="shared" si="39"/>
        <v>204</v>
      </c>
      <c r="J222" s="49">
        <v>14.2</v>
      </c>
      <c r="K222" s="377">
        <f>L222/(J222+J223)</f>
        <v>52.816901408450704</v>
      </c>
      <c r="L222" s="379">
        <v>1500</v>
      </c>
      <c r="M222" s="460" t="s">
        <v>22</v>
      </c>
      <c r="N222" s="465" t="s">
        <v>20</v>
      </c>
    </row>
    <row r="223" spans="2:14" ht="15.75" hidden="1" thickBot="1" x14ac:dyDescent="0.3">
      <c r="B223" s="71">
        <v>458</v>
      </c>
      <c r="C223" s="31">
        <v>16.600000000000001</v>
      </c>
      <c r="D223" s="22">
        <f t="shared" si="41"/>
        <v>78.313253012048193</v>
      </c>
      <c r="E223" s="43">
        <v>1300</v>
      </c>
      <c r="F223" s="42" t="s">
        <v>18</v>
      </c>
      <c r="G223" s="74" t="s">
        <v>2</v>
      </c>
      <c r="H223" s="66"/>
      <c r="I223" s="52">
        <v>209</v>
      </c>
      <c r="J223" s="50">
        <v>14.2</v>
      </c>
      <c r="K223" s="378"/>
      <c r="L223" s="380">
        <v>1500</v>
      </c>
      <c r="M223" s="461"/>
      <c r="N223" s="466"/>
    </row>
    <row r="224" spans="2:14" hidden="1" x14ac:dyDescent="0.25">
      <c r="B224" s="71">
        <v>459</v>
      </c>
      <c r="C224" s="31">
        <v>17.3</v>
      </c>
      <c r="D224" s="22">
        <f t="shared" si="41"/>
        <v>78.034682080924853</v>
      </c>
      <c r="E224" s="43">
        <v>1350</v>
      </c>
      <c r="F224" s="42" t="s">
        <v>18</v>
      </c>
      <c r="G224" s="74" t="s">
        <v>2</v>
      </c>
      <c r="H224" s="66"/>
      <c r="I224" s="40">
        <v>205</v>
      </c>
      <c r="J224" s="49">
        <v>14.2</v>
      </c>
      <c r="K224" s="377">
        <f t="shared" ref="K224" si="43">L224/(J224+J225)</f>
        <v>52.816901408450704</v>
      </c>
      <c r="L224" s="379">
        <v>1500</v>
      </c>
      <c r="M224" s="460" t="s">
        <v>22</v>
      </c>
      <c r="N224" s="465" t="s">
        <v>20</v>
      </c>
    </row>
    <row r="225" spans="2:14" ht="15.75" hidden="1" thickBot="1" x14ac:dyDescent="0.3">
      <c r="B225" s="71">
        <v>460</v>
      </c>
      <c r="C225" s="31">
        <v>18</v>
      </c>
      <c r="D225" s="22">
        <f t="shared" si="41"/>
        <v>72.222222222222229</v>
      </c>
      <c r="E225" s="43">
        <v>1300</v>
      </c>
      <c r="F225" s="42" t="s">
        <v>18</v>
      </c>
      <c r="G225" s="76" t="s">
        <v>20</v>
      </c>
      <c r="H225" s="66"/>
      <c r="I225" s="52">
        <v>210</v>
      </c>
      <c r="J225" s="50">
        <v>14.2</v>
      </c>
      <c r="K225" s="378"/>
      <c r="L225" s="380">
        <v>1500</v>
      </c>
      <c r="M225" s="461"/>
      <c r="N225" s="466"/>
    </row>
    <row r="226" spans="2:14" hidden="1" x14ac:dyDescent="0.25">
      <c r="B226" s="71">
        <v>461</v>
      </c>
      <c r="C226" s="31">
        <v>14.2</v>
      </c>
      <c r="D226" s="22">
        <f t="shared" si="41"/>
        <v>88.028169014084511</v>
      </c>
      <c r="E226" s="43">
        <v>1250</v>
      </c>
      <c r="F226" s="42" t="s">
        <v>18</v>
      </c>
      <c r="G226" s="76" t="s">
        <v>20</v>
      </c>
      <c r="H226" s="66"/>
      <c r="I226" s="40">
        <v>206</v>
      </c>
      <c r="J226" s="49">
        <v>14.2</v>
      </c>
      <c r="K226" s="377">
        <f t="shared" ref="K226" si="44">L226/(J226+J227)</f>
        <v>52.816901408450704</v>
      </c>
      <c r="L226" s="379">
        <v>1500</v>
      </c>
      <c r="M226" s="460" t="s">
        <v>22</v>
      </c>
      <c r="N226" s="465" t="s">
        <v>20</v>
      </c>
    </row>
    <row r="227" spans="2:14" ht="15.75" hidden="1" thickBot="1" x14ac:dyDescent="0.3">
      <c r="B227" s="71">
        <v>462</v>
      </c>
      <c r="C227" s="31">
        <v>14.2</v>
      </c>
      <c r="D227" s="22">
        <f t="shared" si="41"/>
        <v>77.464788732394368</v>
      </c>
      <c r="E227" s="43">
        <v>1100</v>
      </c>
      <c r="F227" s="42" t="s">
        <v>18</v>
      </c>
      <c r="G227" s="76" t="s">
        <v>20</v>
      </c>
      <c r="H227" s="66"/>
      <c r="I227" s="52">
        <v>211</v>
      </c>
      <c r="J227" s="50">
        <v>14.2</v>
      </c>
      <c r="K227" s="378"/>
      <c r="L227" s="380">
        <v>1500</v>
      </c>
      <c r="M227" s="461"/>
      <c r="N227" s="466"/>
    </row>
    <row r="228" spans="2:14" hidden="1" x14ac:dyDescent="0.25">
      <c r="B228" s="71">
        <v>463</v>
      </c>
      <c r="C228" s="31">
        <v>14.2</v>
      </c>
      <c r="D228" s="22">
        <f t="shared" si="41"/>
        <v>77.464788732394368</v>
      </c>
      <c r="E228" s="43">
        <v>1100</v>
      </c>
      <c r="F228" s="42" t="s">
        <v>18</v>
      </c>
      <c r="G228" s="76" t="s">
        <v>20</v>
      </c>
      <c r="H228" s="66"/>
      <c r="I228" s="40">
        <v>207</v>
      </c>
      <c r="J228" s="49">
        <v>14.2</v>
      </c>
      <c r="K228" s="377">
        <f t="shared" ref="K228" si="45">L228/(J228+J229)</f>
        <v>52.816901408450704</v>
      </c>
      <c r="L228" s="379">
        <v>1500</v>
      </c>
      <c r="M228" s="460" t="s">
        <v>22</v>
      </c>
      <c r="N228" s="465" t="s">
        <v>20</v>
      </c>
    </row>
    <row r="229" spans="2:14" ht="15.75" hidden="1" thickBot="1" x14ac:dyDescent="0.3">
      <c r="B229" s="71">
        <v>464</v>
      </c>
      <c r="C229" s="31">
        <v>14.2</v>
      </c>
      <c r="D229" s="22">
        <f t="shared" si="41"/>
        <v>77.464788732394368</v>
      </c>
      <c r="E229" s="43">
        <v>1100</v>
      </c>
      <c r="F229" s="42" t="s">
        <v>18</v>
      </c>
      <c r="G229" s="76" t="s">
        <v>20</v>
      </c>
      <c r="H229" s="66"/>
      <c r="I229" s="52">
        <v>212</v>
      </c>
      <c r="J229" s="50">
        <v>14.2</v>
      </c>
      <c r="K229" s="378"/>
      <c r="L229" s="380"/>
      <c r="M229" s="461"/>
      <c r="N229" s="466"/>
    </row>
    <row r="230" spans="2:14" hidden="1" x14ac:dyDescent="0.25">
      <c r="B230" s="71">
        <v>465</v>
      </c>
      <c r="C230" s="31">
        <v>14.2</v>
      </c>
      <c r="D230" s="22">
        <f t="shared" si="41"/>
        <v>77.464788732394368</v>
      </c>
      <c r="E230" s="43">
        <v>1100</v>
      </c>
      <c r="F230" s="42" t="s">
        <v>18</v>
      </c>
      <c r="G230" s="76" t="s">
        <v>20</v>
      </c>
      <c r="H230" s="66"/>
      <c r="I230" s="40">
        <v>208</v>
      </c>
      <c r="J230" s="49">
        <v>13.5</v>
      </c>
      <c r="K230" s="377">
        <f t="shared" ref="K230" si="46">L230/(J230+J231)</f>
        <v>52.631578947368418</v>
      </c>
      <c r="L230" s="379">
        <v>1500</v>
      </c>
      <c r="M230" s="460" t="s">
        <v>22</v>
      </c>
      <c r="N230" s="465" t="s">
        <v>20</v>
      </c>
    </row>
    <row r="231" spans="2:14" ht="15.75" hidden="1" thickBot="1" x14ac:dyDescent="0.3">
      <c r="B231" s="71">
        <v>466</v>
      </c>
      <c r="C231" s="31">
        <v>14.2</v>
      </c>
      <c r="D231" s="22">
        <f t="shared" si="41"/>
        <v>77.464788732394368</v>
      </c>
      <c r="E231" s="43">
        <v>1100</v>
      </c>
      <c r="F231" s="42" t="s">
        <v>18</v>
      </c>
      <c r="G231" s="76" t="s">
        <v>20</v>
      </c>
      <c r="H231" s="66"/>
      <c r="I231" s="52">
        <v>213</v>
      </c>
      <c r="J231" s="50">
        <v>15</v>
      </c>
      <c r="K231" s="378"/>
      <c r="L231" s="380"/>
      <c r="M231" s="461"/>
      <c r="N231" s="466"/>
    </row>
    <row r="232" spans="2:14" hidden="1" x14ac:dyDescent="0.25">
      <c r="B232" s="71">
        <v>467</v>
      </c>
      <c r="C232" s="31">
        <v>15.8</v>
      </c>
      <c r="D232" s="22">
        <f t="shared" si="41"/>
        <v>79.113924050632903</v>
      </c>
      <c r="E232" s="43">
        <v>1250</v>
      </c>
      <c r="F232" s="42" t="s">
        <v>18</v>
      </c>
      <c r="G232" s="74" t="s">
        <v>2</v>
      </c>
      <c r="H232" s="66"/>
      <c r="I232" s="75">
        <f t="shared" ref="I232:I244" si="47">I231+1</f>
        <v>214</v>
      </c>
      <c r="J232" s="31">
        <v>15.5</v>
      </c>
      <c r="K232" s="19">
        <f t="shared" si="42"/>
        <v>58.064516129032256</v>
      </c>
      <c r="L232" s="34">
        <v>900</v>
      </c>
      <c r="M232" s="42" t="s">
        <v>18</v>
      </c>
      <c r="N232" s="76" t="s">
        <v>20</v>
      </c>
    </row>
    <row r="233" spans="2:14" hidden="1" x14ac:dyDescent="0.25">
      <c r="B233" s="71">
        <v>468</v>
      </c>
      <c r="C233" s="31">
        <v>15.9</v>
      </c>
      <c r="D233" s="22">
        <f t="shared" si="41"/>
        <v>78.616352201257854</v>
      </c>
      <c r="E233" s="43">
        <v>1250</v>
      </c>
      <c r="F233" s="42" t="s">
        <v>18</v>
      </c>
      <c r="G233" s="74" t="s">
        <v>2</v>
      </c>
      <c r="H233" s="66"/>
      <c r="I233" s="75">
        <f t="shared" si="47"/>
        <v>215</v>
      </c>
      <c r="J233" s="31">
        <v>16.600000000000001</v>
      </c>
      <c r="K233" s="19">
        <f t="shared" si="42"/>
        <v>57.2289156626506</v>
      </c>
      <c r="L233" s="34">
        <v>950</v>
      </c>
      <c r="M233" s="42" t="s">
        <v>18</v>
      </c>
      <c r="N233" s="76" t="s">
        <v>20</v>
      </c>
    </row>
    <row r="234" spans="2:14" hidden="1" x14ac:dyDescent="0.25">
      <c r="B234" s="71">
        <v>469</v>
      </c>
      <c r="C234" s="31">
        <v>13.8</v>
      </c>
      <c r="D234" s="22">
        <f t="shared" si="41"/>
        <v>83.333333333333329</v>
      </c>
      <c r="E234" s="43">
        <v>1150</v>
      </c>
      <c r="F234" s="42" t="s">
        <v>18</v>
      </c>
      <c r="G234" s="74" t="s">
        <v>2</v>
      </c>
      <c r="H234" s="66"/>
      <c r="I234" s="75">
        <f t="shared" si="47"/>
        <v>216</v>
      </c>
      <c r="J234" s="31">
        <v>16.600000000000001</v>
      </c>
      <c r="K234" s="19">
        <f t="shared" si="42"/>
        <v>57.2289156626506</v>
      </c>
      <c r="L234" s="34">
        <v>950</v>
      </c>
      <c r="M234" s="42" t="s">
        <v>18</v>
      </c>
      <c r="N234" s="76" t="s">
        <v>20</v>
      </c>
    </row>
    <row r="235" spans="2:14" hidden="1" x14ac:dyDescent="0.25">
      <c r="B235" s="71">
        <v>470</v>
      </c>
      <c r="C235" s="31">
        <v>13.7</v>
      </c>
      <c r="D235" s="22">
        <f t="shared" si="41"/>
        <v>83.941605839416056</v>
      </c>
      <c r="E235" s="43">
        <v>1150</v>
      </c>
      <c r="F235" s="42" t="s">
        <v>18</v>
      </c>
      <c r="G235" s="74" t="s">
        <v>2</v>
      </c>
      <c r="H235" s="66"/>
      <c r="I235" s="75">
        <f t="shared" si="47"/>
        <v>217</v>
      </c>
      <c r="J235" s="31">
        <v>17.600000000000001</v>
      </c>
      <c r="K235" s="19">
        <f t="shared" si="42"/>
        <v>56.818181818181813</v>
      </c>
      <c r="L235" s="34">
        <v>1000</v>
      </c>
      <c r="M235" s="42" t="s">
        <v>18</v>
      </c>
      <c r="N235" s="76" t="s">
        <v>20</v>
      </c>
    </row>
    <row r="236" spans="2:14" hidden="1" x14ac:dyDescent="0.25">
      <c r="B236" s="71">
        <v>471</v>
      </c>
      <c r="C236" s="31">
        <v>13.7</v>
      </c>
      <c r="D236" s="22">
        <f t="shared" si="41"/>
        <v>83.941605839416056</v>
      </c>
      <c r="E236" s="43">
        <v>1150</v>
      </c>
      <c r="F236" s="42" t="s">
        <v>18</v>
      </c>
      <c r="G236" s="74" t="s">
        <v>2</v>
      </c>
      <c r="H236" s="66"/>
      <c r="I236" s="75">
        <f t="shared" si="47"/>
        <v>218</v>
      </c>
      <c r="J236" s="31">
        <v>15.6</v>
      </c>
      <c r="K236" s="19">
        <f t="shared" si="42"/>
        <v>57.692307692307693</v>
      </c>
      <c r="L236" s="34">
        <v>900</v>
      </c>
      <c r="M236" s="42" t="s">
        <v>18</v>
      </c>
      <c r="N236" s="76" t="s">
        <v>20</v>
      </c>
    </row>
    <row r="237" spans="2:14" hidden="1" x14ac:dyDescent="0.25">
      <c r="B237" s="71">
        <v>472</v>
      </c>
      <c r="C237" s="31">
        <v>13.8</v>
      </c>
      <c r="D237" s="22">
        <f t="shared" si="41"/>
        <v>83.333333333333329</v>
      </c>
      <c r="E237" s="43">
        <v>1150</v>
      </c>
      <c r="F237" s="42" t="s">
        <v>18</v>
      </c>
      <c r="G237" s="74" t="s">
        <v>2</v>
      </c>
      <c r="H237" s="66"/>
      <c r="I237" s="75">
        <f t="shared" si="47"/>
        <v>219</v>
      </c>
      <c r="J237" s="31">
        <v>17.399999999999999</v>
      </c>
      <c r="K237" s="19">
        <f t="shared" si="42"/>
        <v>57.471264367816097</v>
      </c>
      <c r="L237" s="34">
        <v>1000</v>
      </c>
      <c r="M237" s="42" t="s">
        <v>18</v>
      </c>
      <c r="N237" s="76" t="s">
        <v>20</v>
      </c>
    </row>
    <row r="238" spans="2:14" hidden="1" x14ac:dyDescent="0.25">
      <c r="B238" s="71">
        <v>473</v>
      </c>
      <c r="C238" s="31">
        <v>14.9</v>
      </c>
      <c r="D238" s="22">
        <f t="shared" si="41"/>
        <v>67.114093959731548</v>
      </c>
      <c r="E238" s="43">
        <v>1000</v>
      </c>
      <c r="F238" s="44" t="s">
        <v>18</v>
      </c>
      <c r="G238" s="77" t="s">
        <v>4</v>
      </c>
      <c r="H238" s="66"/>
      <c r="I238" s="75">
        <f t="shared" si="47"/>
        <v>220</v>
      </c>
      <c r="J238" s="31">
        <v>17.399999999999999</v>
      </c>
      <c r="K238" s="19">
        <f t="shared" si="42"/>
        <v>57.471264367816097</v>
      </c>
      <c r="L238" s="34">
        <v>1000</v>
      </c>
      <c r="M238" s="42" t="s">
        <v>18</v>
      </c>
      <c r="N238" s="76" t="s">
        <v>20</v>
      </c>
    </row>
    <row r="239" spans="2:14" hidden="1" x14ac:dyDescent="0.25">
      <c r="B239" s="71">
        <v>474</v>
      </c>
      <c r="C239" s="31">
        <v>14.2</v>
      </c>
      <c r="D239" s="22">
        <f t="shared" si="41"/>
        <v>70.422535211267615</v>
      </c>
      <c r="E239" s="43">
        <v>1000</v>
      </c>
      <c r="F239" s="44" t="s">
        <v>18</v>
      </c>
      <c r="G239" s="77" t="s">
        <v>4</v>
      </c>
      <c r="H239" s="66"/>
      <c r="I239" s="75">
        <f t="shared" si="47"/>
        <v>221</v>
      </c>
      <c r="J239" s="31">
        <v>14.2</v>
      </c>
      <c r="K239" s="19">
        <f t="shared" si="42"/>
        <v>59.859154929577471</v>
      </c>
      <c r="L239" s="34">
        <v>850</v>
      </c>
      <c r="M239" s="42" t="s">
        <v>18</v>
      </c>
      <c r="N239" s="76" t="s">
        <v>20</v>
      </c>
    </row>
    <row r="240" spans="2:14" hidden="1" x14ac:dyDescent="0.25">
      <c r="B240" s="71">
        <v>475</v>
      </c>
      <c r="C240" s="31">
        <v>14.7</v>
      </c>
      <c r="D240" s="22">
        <f t="shared" si="41"/>
        <v>78.231292517006807</v>
      </c>
      <c r="E240" s="43">
        <v>1150</v>
      </c>
      <c r="F240" s="44" t="s">
        <v>18</v>
      </c>
      <c r="G240" s="77" t="s">
        <v>4</v>
      </c>
      <c r="H240" s="66"/>
      <c r="I240" s="75">
        <f t="shared" si="47"/>
        <v>222</v>
      </c>
      <c r="J240" s="31">
        <v>14.2</v>
      </c>
      <c r="K240" s="19">
        <f t="shared" si="42"/>
        <v>59.859154929577471</v>
      </c>
      <c r="L240" s="34">
        <v>850</v>
      </c>
      <c r="M240" s="42" t="s">
        <v>18</v>
      </c>
      <c r="N240" s="76" t="s">
        <v>20</v>
      </c>
    </row>
    <row r="241" spans="2:14" hidden="1" x14ac:dyDescent="0.25">
      <c r="B241" s="71">
        <v>476</v>
      </c>
      <c r="C241" s="31">
        <v>14.2</v>
      </c>
      <c r="D241" s="22">
        <f t="shared" si="41"/>
        <v>70.422535211267615</v>
      </c>
      <c r="E241" s="43">
        <v>1000</v>
      </c>
      <c r="F241" s="44" t="s">
        <v>18</v>
      </c>
      <c r="G241" s="77" t="s">
        <v>4</v>
      </c>
      <c r="H241" s="66"/>
      <c r="I241" s="75">
        <f t="shared" si="47"/>
        <v>223</v>
      </c>
      <c r="J241" s="31">
        <v>14.2</v>
      </c>
      <c r="K241" s="19">
        <f t="shared" si="42"/>
        <v>59.859154929577471</v>
      </c>
      <c r="L241" s="34">
        <v>850</v>
      </c>
      <c r="M241" s="42" t="s">
        <v>18</v>
      </c>
      <c r="N241" s="76" t="s">
        <v>20</v>
      </c>
    </row>
    <row r="242" spans="2:14" hidden="1" x14ac:dyDescent="0.25">
      <c r="B242" s="71">
        <v>477</v>
      </c>
      <c r="C242" s="31">
        <v>14.2</v>
      </c>
      <c r="D242" s="22">
        <f t="shared" si="41"/>
        <v>70.422535211267615</v>
      </c>
      <c r="E242" s="43">
        <v>1000</v>
      </c>
      <c r="F242" s="44" t="s">
        <v>18</v>
      </c>
      <c r="G242" s="77" t="s">
        <v>4</v>
      </c>
      <c r="H242" s="66"/>
      <c r="I242" s="75">
        <f t="shared" si="47"/>
        <v>224</v>
      </c>
      <c r="J242" s="31">
        <v>14.2</v>
      </c>
      <c r="K242" s="19">
        <f t="shared" si="42"/>
        <v>59.859154929577471</v>
      </c>
      <c r="L242" s="34">
        <v>850</v>
      </c>
      <c r="M242" s="42" t="s">
        <v>18</v>
      </c>
      <c r="N242" s="76" t="s">
        <v>20</v>
      </c>
    </row>
    <row r="243" spans="2:14" hidden="1" x14ac:dyDescent="0.25">
      <c r="B243" s="71">
        <v>478</v>
      </c>
      <c r="C243" s="31">
        <v>14.2</v>
      </c>
      <c r="D243" s="22">
        <f t="shared" si="41"/>
        <v>70.422535211267615</v>
      </c>
      <c r="E243" s="43">
        <v>1000</v>
      </c>
      <c r="F243" s="44" t="s">
        <v>18</v>
      </c>
      <c r="G243" s="77" t="s">
        <v>4</v>
      </c>
      <c r="H243" s="66"/>
      <c r="I243" s="75">
        <f t="shared" si="47"/>
        <v>225</v>
      </c>
      <c r="J243" s="31">
        <v>14.2</v>
      </c>
      <c r="K243" s="19">
        <f t="shared" si="42"/>
        <v>59.859154929577471</v>
      </c>
      <c r="L243" s="34">
        <v>850</v>
      </c>
      <c r="M243" s="42" t="s">
        <v>18</v>
      </c>
      <c r="N243" s="76" t="s">
        <v>20</v>
      </c>
    </row>
    <row r="244" spans="2:14" hidden="1" x14ac:dyDescent="0.25">
      <c r="B244" s="71">
        <v>479</v>
      </c>
      <c r="C244" s="31">
        <v>14.2</v>
      </c>
      <c r="D244" s="22">
        <f t="shared" si="41"/>
        <v>70.422535211267615</v>
      </c>
      <c r="E244" s="43">
        <v>1000</v>
      </c>
      <c r="F244" s="44" t="s">
        <v>18</v>
      </c>
      <c r="G244" s="77" t="s">
        <v>4</v>
      </c>
      <c r="H244" s="66"/>
      <c r="I244" s="75">
        <f t="shared" si="47"/>
        <v>226</v>
      </c>
      <c r="J244" s="31">
        <v>15.1</v>
      </c>
      <c r="K244" s="19">
        <f t="shared" si="42"/>
        <v>59.602649006622521</v>
      </c>
      <c r="L244" s="34">
        <v>900</v>
      </c>
      <c r="M244" s="42" t="s">
        <v>18</v>
      </c>
      <c r="N244" s="76" t="s">
        <v>20</v>
      </c>
    </row>
    <row r="245" spans="2:14" hidden="1" x14ac:dyDescent="0.25">
      <c r="B245" s="71">
        <v>480</v>
      </c>
      <c r="C245" s="31">
        <v>14.2</v>
      </c>
      <c r="D245" s="22">
        <f t="shared" si="41"/>
        <v>70.422535211267615</v>
      </c>
      <c r="E245" s="43">
        <v>1000</v>
      </c>
      <c r="F245" s="44" t="s">
        <v>18</v>
      </c>
      <c r="G245" s="77" t="s">
        <v>4</v>
      </c>
      <c r="H245" s="66"/>
      <c r="I245" s="75">
        <f>I244+1</f>
        <v>227</v>
      </c>
      <c r="J245" s="31">
        <v>16.399999999999999</v>
      </c>
      <c r="K245" s="19">
        <f t="shared" si="42"/>
        <v>57.926829268292686</v>
      </c>
      <c r="L245" s="34">
        <v>950</v>
      </c>
      <c r="M245" s="42" t="s">
        <v>18</v>
      </c>
      <c r="N245" s="76" t="s">
        <v>20</v>
      </c>
    </row>
    <row r="246" spans="2:14" hidden="1" x14ac:dyDescent="0.25">
      <c r="B246" s="71">
        <v>481</v>
      </c>
      <c r="C246" s="31">
        <v>14.2</v>
      </c>
      <c r="D246" s="22">
        <f t="shared" si="41"/>
        <v>70.422535211267615</v>
      </c>
      <c r="E246" s="43">
        <v>1000</v>
      </c>
      <c r="F246" s="44" t="s">
        <v>18</v>
      </c>
      <c r="G246" s="77" t="s">
        <v>4</v>
      </c>
      <c r="H246" s="66"/>
      <c r="I246" s="75">
        <f t="shared" ref="I246:I258" si="48">I245+1</f>
        <v>228</v>
      </c>
      <c r="J246" s="31">
        <v>16.399999999999999</v>
      </c>
      <c r="K246" s="19">
        <f t="shared" si="42"/>
        <v>57.926829268292686</v>
      </c>
      <c r="L246" s="34">
        <v>950</v>
      </c>
      <c r="M246" s="42" t="s">
        <v>18</v>
      </c>
      <c r="N246" s="76" t="s">
        <v>20</v>
      </c>
    </row>
    <row r="247" spans="2:14" hidden="1" x14ac:dyDescent="0.25">
      <c r="B247" s="71">
        <v>482</v>
      </c>
      <c r="C247" s="31">
        <v>13.8</v>
      </c>
      <c r="D247" s="22">
        <f t="shared" si="41"/>
        <v>68.840579710144922</v>
      </c>
      <c r="E247" s="43">
        <v>950</v>
      </c>
      <c r="F247" s="44" t="s">
        <v>18</v>
      </c>
      <c r="G247" s="77" t="s">
        <v>4</v>
      </c>
      <c r="H247" s="66"/>
      <c r="I247" s="75">
        <f t="shared" si="48"/>
        <v>229</v>
      </c>
      <c r="J247" s="31">
        <v>15.1</v>
      </c>
      <c r="K247" s="19">
        <f t="shared" si="42"/>
        <v>59.602649006622521</v>
      </c>
      <c r="L247" s="34">
        <v>900</v>
      </c>
      <c r="M247" s="42" t="s">
        <v>18</v>
      </c>
      <c r="N247" s="76" t="s">
        <v>20</v>
      </c>
    </row>
    <row r="248" spans="2:14" hidden="1" x14ac:dyDescent="0.25">
      <c r="B248" s="71">
        <v>483</v>
      </c>
      <c r="C248" s="31">
        <v>10</v>
      </c>
      <c r="D248" s="22">
        <f t="shared" si="41"/>
        <v>65</v>
      </c>
      <c r="E248" s="43">
        <v>650</v>
      </c>
      <c r="F248" s="42" t="s">
        <v>30</v>
      </c>
      <c r="G248" s="76" t="s">
        <v>20</v>
      </c>
      <c r="H248" s="66"/>
      <c r="I248" s="75">
        <f t="shared" si="48"/>
        <v>230</v>
      </c>
      <c r="J248" s="31">
        <v>14.2</v>
      </c>
      <c r="K248" s="19">
        <f t="shared" si="42"/>
        <v>59.859154929577471</v>
      </c>
      <c r="L248" s="34">
        <v>850</v>
      </c>
      <c r="M248" s="42" t="s">
        <v>18</v>
      </c>
      <c r="N248" s="76" t="s">
        <v>20</v>
      </c>
    </row>
    <row r="249" spans="2:14" hidden="1" x14ac:dyDescent="0.25">
      <c r="B249" s="71">
        <v>484</v>
      </c>
      <c r="C249" s="31">
        <v>19.100000000000001</v>
      </c>
      <c r="D249" s="22">
        <f t="shared" si="41"/>
        <v>70.680628272251298</v>
      </c>
      <c r="E249" s="43">
        <v>1350</v>
      </c>
      <c r="F249" s="42" t="s">
        <v>18</v>
      </c>
      <c r="G249" s="76" t="s">
        <v>20</v>
      </c>
      <c r="H249" s="66"/>
      <c r="I249" s="75">
        <f t="shared" si="48"/>
        <v>231</v>
      </c>
      <c r="J249" s="31">
        <v>14.2</v>
      </c>
      <c r="K249" s="19">
        <f t="shared" si="42"/>
        <v>59.859154929577471</v>
      </c>
      <c r="L249" s="34">
        <v>850</v>
      </c>
      <c r="M249" s="42" t="s">
        <v>18</v>
      </c>
      <c r="N249" s="76" t="s">
        <v>20</v>
      </c>
    </row>
    <row r="250" spans="2:14" hidden="1" x14ac:dyDescent="0.25">
      <c r="B250" s="71">
        <v>485</v>
      </c>
      <c r="C250" s="31">
        <v>15.3</v>
      </c>
      <c r="D250" s="22">
        <f t="shared" si="41"/>
        <v>75.16339869281046</v>
      </c>
      <c r="E250" s="43">
        <v>1150</v>
      </c>
      <c r="F250" s="42" t="s">
        <v>18</v>
      </c>
      <c r="G250" s="76" t="s">
        <v>20</v>
      </c>
      <c r="H250" s="66"/>
      <c r="I250" s="75">
        <f t="shared" si="48"/>
        <v>232</v>
      </c>
      <c r="J250" s="31">
        <v>14.8</v>
      </c>
      <c r="K250" s="19">
        <f t="shared" si="42"/>
        <v>57.432432432432428</v>
      </c>
      <c r="L250" s="34">
        <v>850</v>
      </c>
      <c r="M250" s="42" t="s">
        <v>18</v>
      </c>
      <c r="N250" s="76" t="s">
        <v>20</v>
      </c>
    </row>
    <row r="251" spans="2:14" hidden="1" x14ac:dyDescent="0.25">
      <c r="B251" s="71">
        <v>486</v>
      </c>
      <c r="C251" s="31">
        <v>14.2</v>
      </c>
      <c r="D251" s="22">
        <f t="shared" si="41"/>
        <v>77.464788732394368</v>
      </c>
      <c r="E251" s="43">
        <v>1100</v>
      </c>
      <c r="F251" s="42" t="s">
        <v>18</v>
      </c>
      <c r="G251" s="76" t="s">
        <v>20</v>
      </c>
      <c r="H251" s="66"/>
      <c r="I251" s="71">
        <f t="shared" si="48"/>
        <v>233</v>
      </c>
      <c r="J251" s="31">
        <v>14.1</v>
      </c>
      <c r="K251" s="22">
        <f t="shared" si="42"/>
        <v>67.37588652482269</v>
      </c>
      <c r="L251" s="43">
        <v>950</v>
      </c>
      <c r="M251" s="42" t="s">
        <v>18</v>
      </c>
      <c r="N251" s="74" t="s">
        <v>2</v>
      </c>
    </row>
    <row r="252" spans="2:14" hidden="1" x14ac:dyDescent="0.25">
      <c r="B252" s="71">
        <v>487</v>
      </c>
      <c r="C252" s="31">
        <v>14.2</v>
      </c>
      <c r="D252" s="22">
        <f t="shared" si="41"/>
        <v>77.464788732394368</v>
      </c>
      <c r="E252" s="43">
        <v>1100</v>
      </c>
      <c r="F252" s="42" t="s">
        <v>18</v>
      </c>
      <c r="G252" s="76" t="s">
        <v>20</v>
      </c>
      <c r="H252" s="66"/>
      <c r="I252" s="71">
        <f t="shared" si="48"/>
        <v>234</v>
      </c>
      <c r="J252" s="31">
        <v>14.2</v>
      </c>
      <c r="K252" s="22">
        <f t="shared" si="42"/>
        <v>66.901408450704224</v>
      </c>
      <c r="L252" s="43">
        <v>950</v>
      </c>
      <c r="M252" s="42" t="s">
        <v>18</v>
      </c>
      <c r="N252" s="74" t="s">
        <v>2</v>
      </c>
    </row>
    <row r="253" spans="2:14" hidden="1" x14ac:dyDescent="0.25">
      <c r="B253" s="71">
        <v>488</v>
      </c>
      <c r="C253" s="31">
        <v>14.2</v>
      </c>
      <c r="D253" s="22">
        <f t="shared" si="41"/>
        <v>77.464788732394368</v>
      </c>
      <c r="E253" s="43">
        <v>1100</v>
      </c>
      <c r="F253" s="42" t="s">
        <v>18</v>
      </c>
      <c r="G253" s="76" t="s">
        <v>20</v>
      </c>
      <c r="H253" s="66"/>
      <c r="I253" s="75">
        <f t="shared" si="48"/>
        <v>235</v>
      </c>
      <c r="J253" s="31">
        <v>14.7</v>
      </c>
      <c r="K253" s="19">
        <f t="shared" si="42"/>
        <v>57.823129251700685</v>
      </c>
      <c r="L253" s="34">
        <v>850</v>
      </c>
      <c r="M253" s="42" t="s">
        <v>18</v>
      </c>
      <c r="N253" s="76" t="s">
        <v>20</v>
      </c>
    </row>
    <row r="254" spans="2:14" hidden="1" x14ac:dyDescent="0.25">
      <c r="B254" s="71">
        <v>489</v>
      </c>
      <c r="C254" s="31">
        <v>14.2</v>
      </c>
      <c r="D254" s="22">
        <f t="shared" si="41"/>
        <v>77.464788732394368</v>
      </c>
      <c r="E254" s="43">
        <v>1100</v>
      </c>
      <c r="F254" s="42" t="s">
        <v>18</v>
      </c>
      <c r="G254" s="76" t="s">
        <v>20</v>
      </c>
      <c r="H254" s="66"/>
      <c r="I254" s="75">
        <f t="shared" si="48"/>
        <v>236</v>
      </c>
      <c r="J254" s="31">
        <v>14.2</v>
      </c>
      <c r="K254" s="19">
        <f t="shared" si="42"/>
        <v>59.859154929577471</v>
      </c>
      <c r="L254" s="34">
        <v>850</v>
      </c>
      <c r="M254" s="42" t="s">
        <v>18</v>
      </c>
      <c r="N254" s="76" t="s">
        <v>20</v>
      </c>
    </row>
    <row r="255" spans="2:14" hidden="1" x14ac:dyDescent="0.25">
      <c r="B255" s="71">
        <v>490</v>
      </c>
      <c r="C255" s="31">
        <v>14.2</v>
      </c>
      <c r="D255" s="22">
        <f t="shared" si="41"/>
        <v>77.464788732394368</v>
      </c>
      <c r="E255" s="43">
        <v>1100</v>
      </c>
      <c r="F255" s="42" t="s">
        <v>18</v>
      </c>
      <c r="G255" s="76" t="s">
        <v>20</v>
      </c>
      <c r="H255" s="66"/>
      <c r="I255" s="75">
        <f t="shared" si="48"/>
        <v>237</v>
      </c>
      <c r="J255" s="31">
        <v>14.2</v>
      </c>
      <c r="K255" s="19">
        <f t="shared" si="42"/>
        <v>59.859154929577471</v>
      </c>
      <c r="L255" s="34">
        <v>850</v>
      </c>
      <c r="M255" s="42" t="s">
        <v>18</v>
      </c>
      <c r="N255" s="76" t="s">
        <v>20</v>
      </c>
    </row>
    <row r="256" spans="2:14" hidden="1" x14ac:dyDescent="0.25">
      <c r="B256" s="71">
        <v>491</v>
      </c>
      <c r="C256" s="31">
        <v>14.2</v>
      </c>
      <c r="D256" s="22">
        <f t="shared" si="41"/>
        <v>77.464788732394368</v>
      </c>
      <c r="E256" s="43">
        <v>1100</v>
      </c>
      <c r="F256" s="42" t="s">
        <v>18</v>
      </c>
      <c r="G256" s="76" t="s">
        <v>20</v>
      </c>
      <c r="H256" s="66"/>
      <c r="I256" s="75">
        <f t="shared" si="48"/>
        <v>238</v>
      </c>
      <c r="J256" s="31">
        <v>14.2</v>
      </c>
      <c r="K256" s="19">
        <f t="shared" si="42"/>
        <v>59.859154929577471</v>
      </c>
      <c r="L256" s="34">
        <v>850</v>
      </c>
      <c r="M256" s="42" t="s">
        <v>18</v>
      </c>
      <c r="N256" s="76" t="s">
        <v>20</v>
      </c>
    </row>
    <row r="257" spans="2:14" ht="15.75" hidden="1" thickBot="1" x14ac:dyDescent="0.3">
      <c r="B257" s="62">
        <v>492</v>
      </c>
      <c r="C257" s="50">
        <v>14.8</v>
      </c>
      <c r="D257" s="72">
        <f t="shared" si="41"/>
        <v>74.324324324324323</v>
      </c>
      <c r="E257" s="73">
        <v>1100</v>
      </c>
      <c r="F257" s="88" t="s">
        <v>18</v>
      </c>
      <c r="G257" s="89" t="s">
        <v>20</v>
      </c>
      <c r="H257" s="66"/>
      <c r="I257" s="75">
        <f t="shared" si="48"/>
        <v>239</v>
      </c>
      <c r="J257" s="31">
        <v>14.2</v>
      </c>
      <c r="K257" s="19">
        <f t="shared" si="42"/>
        <v>59.859154929577471</v>
      </c>
      <c r="L257" s="34">
        <v>850</v>
      </c>
      <c r="M257" s="42" t="s">
        <v>18</v>
      </c>
      <c r="N257" s="76" t="s">
        <v>20</v>
      </c>
    </row>
    <row r="258" spans="2:14" hidden="1" x14ac:dyDescent="0.25">
      <c r="C258" s="2"/>
      <c r="D258" s="3"/>
      <c r="E258" s="2"/>
      <c r="H258" s="66"/>
      <c r="I258" s="75">
        <f t="shared" si="48"/>
        <v>240</v>
      </c>
      <c r="J258" s="31">
        <v>14.2</v>
      </c>
      <c r="K258" s="19">
        <f t="shared" si="42"/>
        <v>59.859154929577471</v>
      </c>
      <c r="L258" s="34">
        <v>850</v>
      </c>
      <c r="M258" s="42" t="s">
        <v>18</v>
      </c>
      <c r="N258" s="76" t="s">
        <v>20</v>
      </c>
    </row>
    <row r="259" spans="2:14" hidden="1" x14ac:dyDescent="0.25">
      <c r="C259" s="2"/>
      <c r="D259" s="3"/>
      <c r="H259" s="66"/>
      <c r="I259" s="75">
        <f>I258+1</f>
        <v>241</v>
      </c>
      <c r="J259" s="31">
        <v>14.2</v>
      </c>
      <c r="K259" s="19">
        <f t="shared" si="42"/>
        <v>59.859154929577471</v>
      </c>
      <c r="L259" s="34">
        <v>850</v>
      </c>
      <c r="M259" s="42" t="s">
        <v>18</v>
      </c>
      <c r="N259" s="76" t="s">
        <v>20</v>
      </c>
    </row>
    <row r="260" spans="2:14" hidden="1" x14ac:dyDescent="0.25">
      <c r="H260" s="66"/>
      <c r="I260" s="75">
        <f t="shared" ref="I260:I271" si="49">I259+1</f>
        <v>242</v>
      </c>
      <c r="J260" s="31">
        <v>13.8</v>
      </c>
      <c r="K260" s="19">
        <f t="shared" si="42"/>
        <v>57.971014492753618</v>
      </c>
      <c r="L260" s="34">
        <v>800</v>
      </c>
      <c r="M260" s="42" t="s">
        <v>18</v>
      </c>
      <c r="N260" s="76" t="s">
        <v>20</v>
      </c>
    </row>
    <row r="261" spans="2:14" hidden="1" x14ac:dyDescent="0.25">
      <c r="H261" s="66"/>
      <c r="I261" s="75">
        <f t="shared" si="49"/>
        <v>243</v>
      </c>
      <c r="J261" s="31">
        <v>10.1</v>
      </c>
      <c r="K261" s="19">
        <f t="shared" si="42"/>
        <v>59.405940594059409</v>
      </c>
      <c r="L261" s="34">
        <v>600</v>
      </c>
      <c r="M261" s="42" t="s">
        <v>30</v>
      </c>
      <c r="N261" s="76" t="s">
        <v>20</v>
      </c>
    </row>
    <row r="262" spans="2:14" hidden="1" x14ac:dyDescent="0.25">
      <c r="H262" s="66"/>
      <c r="I262" s="75">
        <f t="shared" si="49"/>
        <v>244</v>
      </c>
      <c r="J262" s="31">
        <v>13.8</v>
      </c>
      <c r="K262" s="19">
        <f t="shared" si="42"/>
        <v>57.971014492753618</v>
      </c>
      <c r="L262" s="34">
        <v>800</v>
      </c>
      <c r="M262" s="42" t="s">
        <v>18</v>
      </c>
      <c r="N262" s="76" t="s">
        <v>20</v>
      </c>
    </row>
    <row r="263" spans="2:14" x14ac:dyDescent="0.25">
      <c r="H263" s="66"/>
      <c r="I263" s="75">
        <f t="shared" si="49"/>
        <v>245</v>
      </c>
      <c r="J263" s="31">
        <v>13.6</v>
      </c>
      <c r="K263" s="19">
        <f t="shared" si="42"/>
        <v>51.470588235294116</v>
      </c>
      <c r="L263" s="34">
        <v>700</v>
      </c>
      <c r="M263" s="44" t="s">
        <v>18</v>
      </c>
      <c r="N263" s="77" t="s">
        <v>4</v>
      </c>
    </row>
    <row r="264" spans="2:14" x14ac:dyDescent="0.25">
      <c r="H264" s="66"/>
      <c r="I264" s="75">
        <f t="shared" si="49"/>
        <v>246</v>
      </c>
      <c r="J264" s="31">
        <v>14.2</v>
      </c>
      <c r="K264" s="19">
        <f t="shared" si="42"/>
        <v>52.816901408450704</v>
      </c>
      <c r="L264" s="34">
        <v>750</v>
      </c>
      <c r="M264" s="44" t="s">
        <v>18</v>
      </c>
      <c r="N264" s="77" t="s">
        <v>4</v>
      </c>
    </row>
    <row r="265" spans="2:14" x14ac:dyDescent="0.25">
      <c r="H265" s="66"/>
      <c r="I265" s="75">
        <f t="shared" si="49"/>
        <v>247</v>
      </c>
      <c r="J265" s="31">
        <v>14.2</v>
      </c>
      <c r="K265" s="19">
        <f t="shared" si="42"/>
        <v>52.816901408450704</v>
      </c>
      <c r="L265" s="34">
        <v>750</v>
      </c>
      <c r="M265" s="44" t="s">
        <v>18</v>
      </c>
      <c r="N265" s="77" t="s">
        <v>4</v>
      </c>
    </row>
    <row r="266" spans="2:14" x14ac:dyDescent="0.25">
      <c r="H266" s="66"/>
      <c r="I266" s="75">
        <f t="shared" si="49"/>
        <v>248</v>
      </c>
      <c r="J266" s="31">
        <v>14.2</v>
      </c>
      <c r="K266" s="19">
        <f t="shared" si="42"/>
        <v>52.816901408450704</v>
      </c>
      <c r="L266" s="34">
        <v>750</v>
      </c>
      <c r="M266" s="44" t="s">
        <v>18</v>
      </c>
      <c r="N266" s="77" t="s">
        <v>4</v>
      </c>
    </row>
    <row r="267" spans="2:14" x14ac:dyDescent="0.25">
      <c r="H267" s="66"/>
      <c r="I267" s="75">
        <f t="shared" si="49"/>
        <v>249</v>
      </c>
      <c r="J267" s="31">
        <v>14.2</v>
      </c>
      <c r="K267" s="19">
        <f t="shared" si="42"/>
        <v>52.816901408450704</v>
      </c>
      <c r="L267" s="34">
        <v>750</v>
      </c>
      <c r="M267" s="44" t="s">
        <v>18</v>
      </c>
      <c r="N267" s="77" t="s">
        <v>4</v>
      </c>
    </row>
    <row r="268" spans="2:14" x14ac:dyDescent="0.25">
      <c r="H268" s="66"/>
      <c r="I268" s="75">
        <f t="shared" si="49"/>
        <v>250</v>
      </c>
      <c r="J268" s="31">
        <v>14.2</v>
      </c>
      <c r="K268" s="19">
        <f t="shared" si="42"/>
        <v>52.816901408450704</v>
      </c>
      <c r="L268" s="34">
        <v>750</v>
      </c>
      <c r="M268" s="44" t="s">
        <v>18</v>
      </c>
      <c r="N268" s="77" t="s">
        <v>4</v>
      </c>
    </row>
    <row r="269" spans="2:14" x14ac:dyDescent="0.25">
      <c r="H269" s="66"/>
      <c r="I269" s="75">
        <f t="shared" si="49"/>
        <v>251</v>
      </c>
      <c r="J269" s="31">
        <v>14.2</v>
      </c>
      <c r="K269" s="19">
        <f t="shared" si="42"/>
        <v>52.816901408450704</v>
      </c>
      <c r="L269" s="34">
        <v>750</v>
      </c>
      <c r="M269" s="44" t="s">
        <v>18</v>
      </c>
      <c r="N269" s="77" t="s">
        <v>4</v>
      </c>
    </row>
    <row r="270" spans="2:14" x14ac:dyDescent="0.25">
      <c r="H270" s="66"/>
      <c r="I270" s="75">
        <f t="shared" si="49"/>
        <v>252</v>
      </c>
      <c r="J270" s="31">
        <v>14.2</v>
      </c>
      <c r="K270" s="19">
        <f t="shared" si="42"/>
        <v>52.816901408450704</v>
      </c>
      <c r="L270" s="34">
        <v>750</v>
      </c>
      <c r="M270" s="44" t="s">
        <v>18</v>
      </c>
      <c r="N270" s="77" t="s">
        <v>4</v>
      </c>
    </row>
    <row r="271" spans="2:14" ht="15.75" thickBot="1" x14ac:dyDescent="0.3">
      <c r="H271" s="66"/>
      <c r="I271" s="81">
        <f t="shared" si="49"/>
        <v>253</v>
      </c>
      <c r="J271" s="50">
        <v>14.8</v>
      </c>
      <c r="K271" s="82">
        <f t="shared" si="42"/>
        <v>50.67567567567567</v>
      </c>
      <c r="L271" s="83">
        <v>750</v>
      </c>
      <c r="M271" s="84" t="s">
        <v>18</v>
      </c>
      <c r="N271" s="85" t="s">
        <v>4</v>
      </c>
    </row>
    <row r="272" spans="2:14" x14ac:dyDescent="0.25">
      <c r="H272" s="66"/>
      <c r="L272" s="35"/>
    </row>
    <row r="273" spans="8:8" x14ac:dyDescent="0.25">
      <c r="H273" s="66"/>
    </row>
    <row r="274" spans="8:8" x14ac:dyDescent="0.25">
      <c r="H274" s="66"/>
    </row>
    <row r="275" spans="8:8" x14ac:dyDescent="0.25">
      <c r="H275" s="66"/>
    </row>
    <row r="276" spans="8:8" x14ac:dyDescent="0.25">
      <c r="H276" s="66"/>
    </row>
    <row r="277" spans="8:8" x14ac:dyDescent="0.25">
      <c r="H277" s="66"/>
    </row>
    <row r="278" spans="8:8" x14ac:dyDescent="0.25">
      <c r="H278" s="66"/>
    </row>
    <row r="279" spans="8:8" x14ac:dyDescent="0.25">
      <c r="H279" s="66"/>
    </row>
  </sheetData>
  <autoFilter ref="M18:N271">
    <filterColumn colId="0">
      <filters>
        <filter val="одноместная"/>
      </filters>
    </filterColumn>
    <filterColumn colId="1">
      <filters>
        <filter val="С"/>
      </filters>
    </filterColumn>
  </autoFilter>
  <mergeCells count="288">
    <mergeCell ref="U38:U39"/>
    <mergeCell ref="Q33:Q34"/>
    <mergeCell ref="V38:V40"/>
    <mergeCell ref="U36:U37"/>
    <mergeCell ref="V36:V37"/>
    <mergeCell ref="Q36:Q37"/>
    <mergeCell ref="R36:R37"/>
    <mergeCell ref="S36:T37"/>
    <mergeCell ref="G217:G218"/>
    <mergeCell ref="G175:G176"/>
    <mergeCell ref="K212:K213"/>
    <mergeCell ref="L212:L213"/>
    <mergeCell ref="M212:M213"/>
    <mergeCell ref="N212:N213"/>
    <mergeCell ref="K214:K215"/>
    <mergeCell ref="L214:L215"/>
    <mergeCell ref="M214:M215"/>
    <mergeCell ref="N214:N215"/>
    <mergeCell ref="K208:K209"/>
    <mergeCell ref="L208:L209"/>
    <mergeCell ref="M208:M209"/>
    <mergeCell ref="N208:N209"/>
    <mergeCell ref="K210:K211"/>
    <mergeCell ref="L210:L211"/>
    <mergeCell ref="D213:D214"/>
    <mergeCell ref="D215:D216"/>
    <mergeCell ref="D217:D218"/>
    <mergeCell ref="S40:T40"/>
    <mergeCell ref="S41:T41"/>
    <mergeCell ref="G211:G212"/>
    <mergeCell ref="F213:F214"/>
    <mergeCell ref="G213:G214"/>
    <mergeCell ref="F215:F216"/>
    <mergeCell ref="G215:G216"/>
    <mergeCell ref="E211:E212"/>
    <mergeCell ref="E213:E214"/>
    <mergeCell ref="E215:E216"/>
    <mergeCell ref="E217:E218"/>
    <mergeCell ref="F211:F212"/>
    <mergeCell ref="F217:F218"/>
    <mergeCell ref="D209:D210"/>
    <mergeCell ref="D211:D212"/>
    <mergeCell ref="F209:F210"/>
    <mergeCell ref="E209:E210"/>
    <mergeCell ref="G209:G210"/>
    <mergeCell ref="D175:D176"/>
    <mergeCell ref="E175:E176"/>
    <mergeCell ref="F175:F176"/>
    <mergeCell ref="D201:D202"/>
    <mergeCell ref="E201:E202"/>
    <mergeCell ref="F201:F202"/>
    <mergeCell ref="G201:G202"/>
    <mergeCell ref="D203:D204"/>
    <mergeCell ref="E203:E204"/>
    <mergeCell ref="F203:F204"/>
    <mergeCell ref="G203:G204"/>
    <mergeCell ref="D197:D198"/>
    <mergeCell ref="E197:E198"/>
    <mergeCell ref="F197:F198"/>
    <mergeCell ref="G197:G198"/>
    <mergeCell ref="D199:D200"/>
    <mergeCell ref="E199:E200"/>
    <mergeCell ref="F199:F200"/>
    <mergeCell ref="G199:G200"/>
    <mergeCell ref="D193:D194"/>
    <mergeCell ref="E193:E194"/>
    <mergeCell ref="F193:F194"/>
    <mergeCell ref="G193:G194"/>
    <mergeCell ref="D195:D196"/>
    <mergeCell ref="E195:E196"/>
    <mergeCell ref="F195:F196"/>
    <mergeCell ref="G195:G196"/>
    <mergeCell ref="D189:D190"/>
    <mergeCell ref="E189:E190"/>
    <mergeCell ref="F189:F190"/>
    <mergeCell ref="G189:G190"/>
    <mergeCell ref="D191:D192"/>
    <mergeCell ref="E191:E192"/>
    <mergeCell ref="F191:F192"/>
    <mergeCell ref="G191:G192"/>
    <mergeCell ref="D185:D186"/>
    <mergeCell ref="E185:E186"/>
    <mergeCell ref="F185:F186"/>
    <mergeCell ref="G185:G186"/>
    <mergeCell ref="D187:D188"/>
    <mergeCell ref="E187:E188"/>
    <mergeCell ref="F187:F188"/>
    <mergeCell ref="G187:G188"/>
    <mergeCell ref="D181:D182"/>
    <mergeCell ref="E181:E182"/>
    <mergeCell ref="F181:F182"/>
    <mergeCell ref="G181:G182"/>
    <mergeCell ref="D183:D184"/>
    <mergeCell ref="E183:E184"/>
    <mergeCell ref="F183:F184"/>
    <mergeCell ref="G183:G184"/>
    <mergeCell ref="D177:D178"/>
    <mergeCell ref="E177:E178"/>
    <mergeCell ref="F177:F178"/>
    <mergeCell ref="G177:G178"/>
    <mergeCell ref="D179:D180"/>
    <mergeCell ref="E179:E180"/>
    <mergeCell ref="F179:F180"/>
    <mergeCell ref="G179:G180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D147:D148"/>
    <mergeCell ref="E147:E148"/>
    <mergeCell ref="F147:F148"/>
    <mergeCell ref="G147:G148"/>
    <mergeCell ref="D149:D150"/>
    <mergeCell ref="E149:E150"/>
    <mergeCell ref="F149:F150"/>
    <mergeCell ref="G149:G150"/>
    <mergeCell ref="D136:D137"/>
    <mergeCell ref="E136:E137"/>
    <mergeCell ref="D138:D139"/>
    <mergeCell ref="E138:E139"/>
    <mergeCell ref="D143:D144"/>
    <mergeCell ref="E143:E144"/>
    <mergeCell ref="F143:F144"/>
    <mergeCell ref="G143:G144"/>
    <mergeCell ref="D145:D146"/>
    <mergeCell ref="E145:E146"/>
    <mergeCell ref="F145:F146"/>
    <mergeCell ref="G145:G146"/>
    <mergeCell ref="F138:F139"/>
    <mergeCell ref="G138:G139"/>
    <mergeCell ref="S38:T38"/>
    <mergeCell ref="S39:T39"/>
    <mergeCell ref="D132:D133"/>
    <mergeCell ref="E132:E133"/>
    <mergeCell ref="F132:F133"/>
    <mergeCell ref="G132:G133"/>
    <mergeCell ref="L137:L138"/>
    <mergeCell ref="M137:M138"/>
    <mergeCell ref="N137:N138"/>
    <mergeCell ref="K230:K231"/>
    <mergeCell ref="L230:L231"/>
    <mergeCell ref="M230:M231"/>
    <mergeCell ref="N230:N231"/>
    <mergeCell ref="K226:K227"/>
    <mergeCell ref="L226:L227"/>
    <mergeCell ref="M226:M227"/>
    <mergeCell ref="N226:N227"/>
    <mergeCell ref="K228:K229"/>
    <mergeCell ref="L228:L229"/>
    <mergeCell ref="M228:M229"/>
    <mergeCell ref="N228:N229"/>
    <mergeCell ref="K222:K223"/>
    <mergeCell ref="L222:L223"/>
    <mergeCell ref="M222:M223"/>
    <mergeCell ref="N222:N223"/>
    <mergeCell ref="K224:K225"/>
    <mergeCell ref="L224:L225"/>
    <mergeCell ref="M224:M225"/>
    <mergeCell ref="N224:N225"/>
    <mergeCell ref="K216:K217"/>
    <mergeCell ref="L216:L217"/>
    <mergeCell ref="M216:M217"/>
    <mergeCell ref="N216:N217"/>
    <mergeCell ref="M210:M211"/>
    <mergeCell ref="N210:N211"/>
    <mergeCell ref="K204:K205"/>
    <mergeCell ref="L204:L205"/>
    <mergeCell ref="M204:M205"/>
    <mergeCell ref="N204:N205"/>
    <mergeCell ref="K206:K207"/>
    <mergeCell ref="L206:L207"/>
    <mergeCell ref="M206:M207"/>
    <mergeCell ref="N206:N207"/>
    <mergeCell ref="K200:K201"/>
    <mergeCell ref="L200:L201"/>
    <mergeCell ref="M200:M201"/>
    <mergeCell ref="N200:N201"/>
    <mergeCell ref="K202:K203"/>
    <mergeCell ref="L202:L203"/>
    <mergeCell ref="M202:M203"/>
    <mergeCell ref="N202:N203"/>
    <mergeCell ref="K196:K197"/>
    <mergeCell ref="L196:L197"/>
    <mergeCell ref="M196:M197"/>
    <mergeCell ref="N196:N197"/>
    <mergeCell ref="K198:K199"/>
    <mergeCell ref="L198:L199"/>
    <mergeCell ref="M198:M199"/>
    <mergeCell ref="N198:N199"/>
    <mergeCell ref="K192:K193"/>
    <mergeCell ref="L192:L193"/>
    <mergeCell ref="M192:M193"/>
    <mergeCell ref="N192:N193"/>
    <mergeCell ref="K194:K195"/>
    <mergeCell ref="L194:L195"/>
    <mergeCell ref="M194:M195"/>
    <mergeCell ref="N194:N195"/>
    <mergeCell ref="K188:K189"/>
    <mergeCell ref="L188:L189"/>
    <mergeCell ref="M188:M189"/>
    <mergeCell ref="N188:N189"/>
    <mergeCell ref="K190:K191"/>
    <mergeCell ref="L190:L191"/>
    <mergeCell ref="M190:M191"/>
    <mergeCell ref="N190:N191"/>
    <mergeCell ref="L184:L185"/>
    <mergeCell ref="M184:M185"/>
    <mergeCell ref="N184:N185"/>
    <mergeCell ref="K186:K187"/>
    <mergeCell ref="L186:L187"/>
    <mergeCell ref="M186:M187"/>
    <mergeCell ref="N186:N187"/>
    <mergeCell ref="L180:L181"/>
    <mergeCell ref="M180:M181"/>
    <mergeCell ref="N180:N181"/>
    <mergeCell ref="K182:K183"/>
    <mergeCell ref="L182:L183"/>
    <mergeCell ref="M182:M183"/>
    <mergeCell ref="N182:N183"/>
    <mergeCell ref="K180:K181"/>
    <mergeCell ref="K184:K185"/>
    <mergeCell ref="L176:L177"/>
    <mergeCell ref="M176:M177"/>
    <mergeCell ref="N176:N177"/>
    <mergeCell ref="K178:K179"/>
    <mergeCell ref="L178:L179"/>
    <mergeCell ref="M178:M179"/>
    <mergeCell ref="N178:N179"/>
    <mergeCell ref="L172:L173"/>
    <mergeCell ref="M172:M173"/>
    <mergeCell ref="N172:N173"/>
    <mergeCell ref="K174:K175"/>
    <mergeCell ref="L174:L175"/>
    <mergeCell ref="M174:M175"/>
    <mergeCell ref="N174:N175"/>
    <mergeCell ref="K172:K173"/>
    <mergeCell ref="K176:K177"/>
    <mergeCell ref="K158:K159"/>
    <mergeCell ref="L158:L159"/>
    <mergeCell ref="M158:M159"/>
    <mergeCell ref="N158:N159"/>
    <mergeCell ref="L152:L153"/>
    <mergeCell ref="M152:M153"/>
    <mergeCell ref="N152:N153"/>
    <mergeCell ref="K154:K155"/>
    <mergeCell ref="L154:L155"/>
    <mergeCell ref="M154:M155"/>
    <mergeCell ref="N154:N155"/>
    <mergeCell ref="K141:K142"/>
    <mergeCell ref="K148:K149"/>
    <mergeCell ref="K152:K153"/>
    <mergeCell ref="K156:K157"/>
    <mergeCell ref="L148:L149"/>
    <mergeCell ref="M148:M149"/>
    <mergeCell ref="N148:N149"/>
    <mergeCell ref="K150:K151"/>
    <mergeCell ref="L150:L151"/>
    <mergeCell ref="M150:M151"/>
    <mergeCell ref="N150:N151"/>
    <mergeCell ref="L141:L142"/>
    <mergeCell ref="M141:M142"/>
    <mergeCell ref="N141:N142"/>
    <mergeCell ref="K143:K144"/>
    <mergeCell ref="L143:L144"/>
    <mergeCell ref="M143:M144"/>
    <mergeCell ref="N143:N144"/>
    <mergeCell ref="L156:L157"/>
    <mergeCell ref="M156:M157"/>
    <mergeCell ref="N156:N157"/>
    <mergeCell ref="I17:N17"/>
    <mergeCell ref="E12:M12"/>
    <mergeCell ref="E13:M13"/>
    <mergeCell ref="B17:G17"/>
    <mergeCell ref="K139:K140"/>
    <mergeCell ref="L139:L140"/>
    <mergeCell ref="M139:M140"/>
    <mergeCell ref="N139:N140"/>
    <mergeCell ref="K137:K138"/>
    <mergeCell ref="D134:D135"/>
    <mergeCell ref="E134:E135"/>
    <mergeCell ref="F134:F135"/>
    <mergeCell ref="G134:G135"/>
    <mergeCell ref="F136:F137"/>
    <mergeCell ref="G136:G137"/>
  </mergeCells>
  <pageMargins left="0.7" right="0.7" top="0.75" bottom="0.75" header="0.3" footer="0.3"/>
  <pageSetup paperSize="9" scale="47" orientation="portrait" r:id="rId1"/>
  <rowBreaks count="1" manualBreakCount="1">
    <brk id="20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sqref="A1:W23"/>
    </sheetView>
  </sheetViews>
  <sheetFormatPr defaultRowHeight="15" x14ac:dyDescent="0.25"/>
  <cols>
    <col min="2" max="2" width="14.28515625" customWidth="1"/>
    <col min="6" max="6" width="9.140625" style="10"/>
    <col min="8" max="8" width="10.5703125" customWidth="1"/>
  </cols>
  <sheetData>
    <row r="1" spans="1:23" ht="15" customHeight="1" x14ac:dyDescent="0.25">
      <c r="A1" s="485" t="s">
        <v>5</v>
      </c>
      <c r="B1" s="485"/>
      <c r="C1" s="485"/>
      <c r="D1" s="485"/>
      <c r="E1" s="485"/>
      <c r="F1" s="8"/>
      <c r="G1" s="485" t="s">
        <v>8</v>
      </c>
      <c r="H1" s="485"/>
      <c r="I1" s="485"/>
      <c r="J1" s="485"/>
      <c r="K1" s="485"/>
      <c r="M1" s="486" t="s">
        <v>6</v>
      </c>
      <c r="N1" s="486"/>
      <c r="O1" s="486"/>
      <c r="P1" s="486"/>
      <c r="Q1" s="486"/>
      <c r="S1" s="486" t="s">
        <v>9</v>
      </c>
      <c r="T1" s="486"/>
      <c r="U1" s="486"/>
      <c r="V1" s="486"/>
      <c r="W1" s="486"/>
    </row>
    <row r="2" spans="1:23" x14ac:dyDescent="0.25">
      <c r="A2" s="485"/>
      <c r="B2" s="485"/>
      <c r="C2" s="485"/>
      <c r="D2" s="485"/>
      <c r="E2" s="485"/>
      <c r="F2" s="8"/>
      <c r="G2" s="485"/>
      <c r="H2" s="485"/>
      <c r="I2" s="485"/>
      <c r="J2" s="485"/>
      <c r="K2" s="485"/>
      <c r="M2" s="486"/>
      <c r="N2" s="486"/>
      <c r="O2" s="486"/>
      <c r="P2" s="486"/>
      <c r="Q2" s="486"/>
      <c r="S2" s="486"/>
      <c r="T2" s="486"/>
      <c r="U2" s="486"/>
      <c r="V2" s="486"/>
      <c r="W2" s="486"/>
    </row>
    <row r="3" spans="1:23" x14ac:dyDescent="0.25">
      <c r="N3" s="6"/>
      <c r="O3" s="6"/>
      <c r="P3" s="6"/>
      <c r="Q3" s="6"/>
    </row>
    <row r="4" spans="1:23" x14ac:dyDescent="0.25">
      <c r="A4" s="484" t="s">
        <v>7</v>
      </c>
      <c r="B4" s="484" t="s">
        <v>0</v>
      </c>
      <c r="C4" s="11" t="s">
        <v>2</v>
      </c>
      <c r="D4" s="11" t="s">
        <v>3</v>
      </c>
      <c r="E4" s="11" t="s">
        <v>4</v>
      </c>
      <c r="F4" s="12"/>
      <c r="G4" s="484" t="s">
        <v>7</v>
      </c>
      <c r="H4" s="484" t="s">
        <v>0</v>
      </c>
      <c r="I4" s="11" t="s">
        <v>2</v>
      </c>
      <c r="J4" s="11" t="s">
        <v>3</v>
      </c>
      <c r="K4" s="11" t="s">
        <v>4</v>
      </c>
      <c r="M4" s="487" t="s">
        <v>7</v>
      </c>
      <c r="N4" s="487" t="s">
        <v>0</v>
      </c>
      <c r="O4" s="15" t="s">
        <v>2</v>
      </c>
      <c r="P4" s="15" t="s">
        <v>3</v>
      </c>
      <c r="Q4" s="15" t="s">
        <v>4</v>
      </c>
      <c r="S4" s="487" t="s">
        <v>7</v>
      </c>
      <c r="T4" s="487" t="s">
        <v>0</v>
      </c>
      <c r="U4" s="15" t="s">
        <v>2</v>
      </c>
      <c r="V4" s="15" t="s">
        <v>3</v>
      </c>
      <c r="W4" s="15" t="s">
        <v>4</v>
      </c>
    </row>
    <row r="5" spans="1:23" ht="30" x14ac:dyDescent="0.25">
      <c r="A5" s="484"/>
      <c r="B5" s="484"/>
      <c r="C5" s="13" t="s">
        <v>1</v>
      </c>
      <c r="D5" s="13" t="s">
        <v>1</v>
      </c>
      <c r="E5" s="13" t="s">
        <v>1</v>
      </c>
      <c r="F5" s="14"/>
      <c r="G5" s="484"/>
      <c r="H5" s="484"/>
      <c r="I5" s="13" t="s">
        <v>1</v>
      </c>
      <c r="J5" s="13" t="s">
        <v>1</v>
      </c>
      <c r="K5" s="13" t="s">
        <v>1</v>
      </c>
      <c r="L5" s="5"/>
      <c r="M5" s="487"/>
      <c r="N5" s="487"/>
      <c r="O5" s="16" t="s">
        <v>1</v>
      </c>
      <c r="P5" s="16" t="s">
        <v>1</v>
      </c>
      <c r="Q5" s="16" t="s">
        <v>1</v>
      </c>
      <c r="R5" s="5"/>
      <c r="S5" s="487"/>
      <c r="T5" s="487"/>
      <c r="U5" s="16" t="s">
        <v>1</v>
      </c>
      <c r="V5" s="16" t="s">
        <v>1</v>
      </c>
      <c r="W5" s="16" t="s">
        <v>1</v>
      </c>
    </row>
    <row r="6" spans="1:23" x14ac:dyDescent="0.25">
      <c r="A6" s="1">
        <v>11</v>
      </c>
      <c r="B6" s="4">
        <v>28</v>
      </c>
      <c r="C6" s="4">
        <v>1750</v>
      </c>
      <c r="D6" s="4">
        <v>1650</v>
      </c>
      <c r="E6" s="4">
        <v>1550</v>
      </c>
      <c r="F6" s="9"/>
      <c r="G6" s="7">
        <v>14</v>
      </c>
      <c r="H6" s="4">
        <v>28</v>
      </c>
      <c r="I6" s="4">
        <v>1600</v>
      </c>
      <c r="J6" s="4">
        <v>1500</v>
      </c>
      <c r="K6" s="4">
        <v>1400</v>
      </c>
      <c r="M6" s="7">
        <v>17</v>
      </c>
      <c r="N6" s="17">
        <v>13</v>
      </c>
      <c r="O6" s="17">
        <v>1150</v>
      </c>
      <c r="P6" s="17">
        <v>1050</v>
      </c>
      <c r="Q6" s="17">
        <v>950</v>
      </c>
      <c r="S6" s="7">
        <v>12</v>
      </c>
      <c r="T6" s="17">
        <v>13</v>
      </c>
      <c r="U6" s="17">
        <v>900</v>
      </c>
      <c r="V6" s="17">
        <v>800</v>
      </c>
      <c r="W6" s="17">
        <v>700</v>
      </c>
    </row>
    <row r="7" spans="1:23" x14ac:dyDescent="0.25">
      <c r="A7" s="1">
        <v>3</v>
      </c>
      <c r="B7" s="4">
        <v>29</v>
      </c>
      <c r="C7" s="4">
        <v>1800</v>
      </c>
      <c r="D7" s="4">
        <v>1700</v>
      </c>
      <c r="E7" s="4">
        <v>1600</v>
      </c>
      <c r="F7" s="9"/>
      <c r="G7" s="7">
        <v>9</v>
      </c>
      <c r="H7" s="4">
        <v>29</v>
      </c>
      <c r="I7" s="4">
        <v>1650</v>
      </c>
      <c r="J7" s="4">
        <v>1550</v>
      </c>
      <c r="K7" s="4">
        <v>1450</v>
      </c>
      <c r="M7" s="7">
        <v>134</v>
      </c>
      <c r="N7" s="17">
        <v>14</v>
      </c>
      <c r="O7" s="17">
        <v>1200</v>
      </c>
      <c r="P7" s="17">
        <v>1100</v>
      </c>
      <c r="Q7" s="17">
        <v>1000</v>
      </c>
      <c r="S7" s="7">
        <v>133</v>
      </c>
      <c r="T7" s="17">
        <v>14</v>
      </c>
      <c r="U7" s="17">
        <v>950</v>
      </c>
      <c r="V7" s="17">
        <v>850</v>
      </c>
      <c r="W7" s="17">
        <v>750</v>
      </c>
    </row>
    <row r="8" spans="1:23" x14ac:dyDescent="0.25">
      <c r="A8" s="1">
        <v>3</v>
      </c>
      <c r="B8" s="4">
        <v>30</v>
      </c>
      <c r="C8" s="4">
        <v>1850</v>
      </c>
      <c r="D8" s="4">
        <v>1750</v>
      </c>
      <c r="E8" s="4">
        <v>1650</v>
      </c>
      <c r="F8" s="9"/>
      <c r="G8" s="7">
        <v>2</v>
      </c>
      <c r="H8" s="4">
        <v>30</v>
      </c>
      <c r="I8" s="4">
        <v>1700</v>
      </c>
      <c r="J8" s="4">
        <v>1600</v>
      </c>
      <c r="K8" s="4">
        <v>1500</v>
      </c>
      <c r="M8" s="7">
        <v>8</v>
      </c>
      <c r="N8" s="17">
        <v>15</v>
      </c>
      <c r="O8" s="17">
        <v>1250</v>
      </c>
      <c r="P8" s="17">
        <v>1150</v>
      </c>
      <c r="Q8" s="17">
        <v>1050</v>
      </c>
      <c r="S8" s="7">
        <v>10</v>
      </c>
      <c r="T8" s="17">
        <v>15</v>
      </c>
      <c r="U8" s="17">
        <v>1000</v>
      </c>
      <c r="V8" s="17">
        <v>900</v>
      </c>
      <c r="W8" s="17">
        <v>800</v>
      </c>
    </row>
    <row r="9" spans="1:23" x14ac:dyDescent="0.25">
      <c r="A9" s="1">
        <v>1</v>
      </c>
      <c r="B9" s="4">
        <v>31</v>
      </c>
      <c r="C9" s="4">
        <v>1950</v>
      </c>
      <c r="D9" s="4">
        <v>1850</v>
      </c>
      <c r="E9" s="4">
        <v>1750</v>
      </c>
      <c r="F9" s="9"/>
      <c r="G9" s="7">
        <v>1</v>
      </c>
      <c r="H9" s="4">
        <v>31</v>
      </c>
      <c r="I9" s="4">
        <v>1750</v>
      </c>
      <c r="J9" s="4">
        <v>1650</v>
      </c>
      <c r="K9" s="4">
        <v>1550</v>
      </c>
      <c r="M9" s="7">
        <v>9</v>
      </c>
      <c r="N9" s="17">
        <v>16</v>
      </c>
      <c r="O9" s="17">
        <v>1300</v>
      </c>
      <c r="P9" s="17">
        <v>1200</v>
      </c>
      <c r="Q9" s="17">
        <v>1100</v>
      </c>
      <c r="S9" s="7">
        <v>10</v>
      </c>
      <c r="T9" s="17">
        <v>16</v>
      </c>
      <c r="U9" s="17">
        <v>1050</v>
      </c>
      <c r="V9" s="17">
        <v>950</v>
      </c>
      <c r="W9" s="17">
        <v>850</v>
      </c>
    </row>
    <row r="10" spans="1:23" x14ac:dyDescent="0.25">
      <c r="A10" s="1">
        <v>2</v>
      </c>
      <c r="B10" s="4">
        <v>32</v>
      </c>
      <c r="C10" s="4">
        <v>2000</v>
      </c>
      <c r="D10" s="4">
        <v>1900</v>
      </c>
      <c r="E10" s="4">
        <v>1800</v>
      </c>
      <c r="F10" s="9"/>
      <c r="G10" s="7">
        <v>0</v>
      </c>
      <c r="H10" s="4">
        <v>32</v>
      </c>
      <c r="I10" s="4">
        <v>1800</v>
      </c>
      <c r="J10" s="4">
        <v>1700</v>
      </c>
      <c r="K10" s="4">
        <v>1600</v>
      </c>
      <c r="M10" s="7">
        <v>3</v>
      </c>
      <c r="N10" s="17">
        <v>17</v>
      </c>
      <c r="O10" s="17">
        <v>1350</v>
      </c>
      <c r="P10" s="17">
        <v>1250</v>
      </c>
      <c r="Q10" s="17">
        <v>1150</v>
      </c>
      <c r="S10" s="7">
        <v>5</v>
      </c>
      <c r="T10" s="17">
        <v>17</v>
      </c>
      <c r="U10" s="17">
        <v>1100</v>
      </c>
      <c r="V10" s="17">
        <v>1000</v>
      </c>
      <c r="W10" s="17">
        <v>900</v>
      </c>
    </row>
    <row r="11" spans="1:23" x14ac:dyDescent="0.25">
      <c r="A11" s="1">
        <v>5</v>
      </c>
      <c r="B11" s="4">
        <v>33</v>
      </c>
      <c r="C11" s="4">
        <v>2050</v>
      </c>
      <c r="D11" s="4">
        <v>1950</v>
      </c>
      <c r="E11" s="4">
        <v>1850</v>
      </c>
      <c r="F11" s="9"/>
      <c r="G11" s="7">
        <v>6</v>
      </c>
      <c r="H11" s="4">
        <v>33</v>
      </c>
      <c r="I11" s="4">
        <v>1850</v>
      </c>
      <c r="J11" s="4">
        <v>1750</v>
      </c>
      <c r="K11" s="4">
        <v>1650</v>
      </c>
      <c r="M11" s="7">
        <v>3</v>
      </c>
      <c r="N11" s="17">
        <v>18</v>
      </c>
      <c r="O11" s="17">
        <v>1400</v>
      </c>
      <c r="P11" s="17">
        <v>1300</v>
      </c>
      <c r="Q11" s="17">
        <v>1200</v>
      </c>
      <c r="S11" s="7">
        <v>1</v>
      </c>
      <c r="T11" s="17">
        <v>18</v>
      </c>
      <c r="U11" s="17">
        <v>1150</v>
      </c>
      <c r="V11" s="17">
        <v>1050</v>
      </c>
      <c r="W11" s="17">
        <v>950</v>
      </c>
    </row>
    <row r="12" spans="1:23" x14ac:dyDescent="0.25">
      <c r="A12" s="1">
        <v>2</v>
      </c>
      <c r="B12" s="4">
        <v>34</v>
      </c>
      <c r="C12" s="4">
        <v>2100</v>
      </c>
      <c r="D12" s="4">
        <v>2000</v>
      </c>
      <c r="E12" s="4">
        <v>1900</v>
      </c>
      <c r="F12" s="9"/>
      <c r="G12" s="7">
        <v>3</v>
      </c>
      <c r="H12" s="4">
        <v>34</v>
      </c>
      <c r="I12" s="4">
        <v>1900</v>
      </c>
      <c r="J12" s="4">
        <v>1800</v>
      </c>
      <c r="K12" s="4">
        <v>1700</v>
      </c>
      <c r="M12" s="7">
        <v>2</v>
      </c>
      <c r="N12" s="17">
        <v>19</v>
      </c>
      <c r="O12" s="17">
        <v>1450</v>
      </c>
      <c r="P12" s="17">
        <v>1350</v>
      </c>
      <c r="Q12" s="17">
        <v>1250</v>
      </c>
      <c r="S12" s="7">
        <v>1</v>
      </c>
      <c r="T12" s="17">
        <v>19</v>
      </c>
      <c r="U12" s="17">
        <v>1200</v>
      </c>
      <c r="V12" s="17">
        <v>1100</v>
      </c>
      <c r="W12" s="17">
        <v>1000</v>
      </c>
    </row>
    <row r="13" spans="1:23" x14ac:dyDescent="0.25">
      <c r="A13" s="1">
        <v>0</v>
      </c>
      <c r="B13" s="4">
        <v>35</v>
      </c>
      <c r="C13" s="4">
        <v>2150</v>
      </c>
      <c r="D13" s="4">
        <v>2050</v>
      </c>
      <c r="E13" s="4">
        <v>1950</v>
      </c>
      <c r="F13" s="9"/>
      <c r="G13" s="7">
        <v>1</v>
      </c>
      <c r="H13" s="4">
        <v>35</v>
      </c>
      <c r="I13" s="4">
        <v>1950</v>
      </c>
      <c r="J13" s="4">
        <v>1850</v>
      </c>
      <c r="K13" s="4">
        <v>1750</v>
      </c>
      <c r="S13" s="7">
        <v>2</v>
      </c>
      <c r="T13" s="7">
        <v>20</v>
      </c>
      <c r="U13" s="7">
        <v>1250</v>
      </c>
      <c r="V13" s="7">
        <v>1150</v>
      </c>
      <c r="W13" s="7">
        <v>1050</v>
      </c>
    </row>
    <row r="14" spans="1:23" x14ac:dyDescent="0.25">
      <c r="A14" s="1">
        <v>1</v>
      </c>
      <c r="B14" s="4">
        <v>36</v>
      </c>
      <c r="C14" s="4">
        <v>2200</v>
      </c>
      <c r="D14" s="4">
        <v>2100</v>
      </c>
      <c r="E14" s="4">
        <v>2000</v>
      </c>
      <c r="F14" s="9"/>
      <c r="G14" s="7">
        <v>1</v>
      </c>
      <c r="H14" s="4">
        <v>36</v>
      </c>
      <c r="I14" s="4">
        <v>2000</v>
      </c>
      <c r="J14" s="4">
        <v>1900</v>
      </c>
      <c r="K14" s="4">
        <v>1800</v>
      </c>
    </row>
    <row r="15" spans="1:23" x14ac:dyDescent="0.25">
      <c r="A15" s="1">
        <v>0</v>
      </c>
      <c r="B15" s="4">
        <v>37</v>
      </c>
      <c r="C15" s="4">
        <v>2250</v>
      </c>
      <c r="D15" s="4">
        <v>2150</v>
      </c>
      <c r="E15" s="4">
        <v>2050</v>
      </c>
      <c r="F15" s="9"/>
      <c r="G15" s="7">
        <v>0</v>
      </c>
      <c r="H15" s="4">
        <v>37</v>
      </c>
      <c r="I15" s="4">
        <v>2050</v>
      </c>
      <c r="J15" s="4">
        <v>1950</v>
      </c>
      <c r="K15" s="4">
        <v>1850</v>
      </c>
    </row>
    <row r="16" spans="1:23" x14ac:dyDescent="0.25">
      <c r="A16" s="1">
        <v>0</v>
      </c>
      <c r="B16" s="4">
        <v>38</v>
      </c>
      <c r="C16" s="4">
        <v>2300</v>
      </c>
      <c r="D16" s="4">
        <v>2200</v>
      </c>
      <c r="E16" s="4">
        <v>2100</v>
      </c>
      <c r="F16" s="9"/>
      <c r="G16" s="7">
        <v>0</v>
      </c>
      <c r="H16" s="4">
        <v>38</v>
      </c>
      <c r="I16" s="4">
        <v>2100</v>
      </c>
      <c r="J16" s="4">
        <v>2000</v>
      </c>
      <c r="K16" s="4">
        <v>1900</v>
      </c>
    </row>
    <row r="17" spans="1:11" x14ac:dyDescent="0.25">
      <c r="A17" s="1">
        <v>0</v>
      </c>
      <c r="B17" s="4">
        <v>39</v>
      </c>
      <c r="C17" s="4">
        <v>2350</v>
      </c>
      <c r="D17" s="4">
        <v>2250</v>
      </c>
      <c r="E17" s="4">
        <v>2150</v>
      </c>
      <c r="F17" s="9"/>
      <c r="G17" s="7">
        <v>1</v>
      </c>
      <c r="H17" s="4">
        <v>39</v>
      </c>
      <c r="I17" s="4">
        <v>2150</v>
      </c>
      <c r="J17" s="4">
        <v>2050</v>
      </c>
      <c r="K17" s="4">
        <v>1950</v>
      </c>
    </row>
    <row r="18" spans="1:11" x14ac:dyDescent="0.25">
      <c r="A18" s="1">
        <v>1</v>
      </c>
      <c r="B18" s="4">
        <v>40</v>
      </c>
      <c r="C18" s="4">
        <v>2400</v>
      </c>
      <c r="D18" s="4">
        <v>2300</v>
      </c>
      <c r="E18" s="4">
        <v>2200</v>
      </c>
      <c r="F18" s="9"/>
      <c r="G18" s="7">
        <v>0</v>
      </c>
      <c r="H18" s="4">
        <v>40</v>
      </c>
      <c r="I18" s="4">
        <v>2200</v>
      </c>
      <c r="J18" s="4">
        <v>2100</v>
      </c>
      <c r="K18" s="4">
        <v>2000</v>
      </c>
    </row>
    <row r="19" spans="1:11" x14ac:dyDescent="0.25">
      <c r="A19" s="1">
        <v>0</v>
      </c>
      <c r="B19" s="4">
        <v>41</v>
      </c>
      <c r="C19" s="4">
        <v>2450</v>
      </c>
      <c r="D19" s="4">
        <v>2350</v>
      </c>
      <c r="E19" s="4">
        <v>2250</v>
      </c>
      <c r="F19" s="9"/>
      <c r="G19" s="7">
        <v>0</v>
      </c>
      <c r="H19" s="4">
        <v>41</v>
      </c>
      <c r="I19" s="4">
        <v>2250</v>
      </c>
      <c r="J19" s="4">
        <v>2150</v>
      </c>
      <c r="K19" s="4">
        <v>2050</v>
      </c>
    </row>
    <row r="20" spans="1:11" x14ac:dyDescent="0.25">
      <c r="A20" s="1">
        <v>0</v>
      </c>
      <c r="B20" s="4">
        <v>42</v>
      </c>
      <c r="C20" s="4">
        <v>2500</v>
      </c>
      <c r="D20" s="4">
        <v>2400</v>
      </c>
      <c r="E20" s="4">
        <v>2300</v>
      </c>
      <c r="F20" s="9"/>
      <c r="G20" s="7">
        <v>1</v>
      </c>
      <c r="H20" s="4">
        <v>42</v>
      </c>
      <c r="I20" s="4">
        <v>2300</v>
      </c>
      <c r="J20" s="4">
        <v>2200</v>
      </c>
      <c r="K20" s="4">
        <v>2100</v>
      </c>
    </row>
  </sheetData>
  <mergeCells count="12">
    <mergeCell ref="M1:Q2"/>
    <mergeCell ref="M4:M5"/>
    <mergeCell ref="N4:N5"/>
    <mergeCell ref="S1:W2"/>
    <mergeCell ref="S4:S5"/>
    <mergeCell ref="T4:T5"/>
    <mergeCell ref="A4:A5"/>
    <mergeCell ref="G4:G5"/>
    <mergeCell ref="A1:E2"/>
    <mergeCell ref="G1:K2"/>
    <mergeCell ref="B4:B5"/>
    <mergeCell ref="H4:H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Паркинг на Мичурина 2Ж</vt:lpstr>
      <vt:lpstr>Цены (3)</vt:lpstr>
      <vt:lpstr>Цены (2)</vt:lpstr>
      <vt:lpstr>Цены</vt:lpstr>
      <vt:lpstr>Матрица</vt:lpstr>
      <vt:lpstr>'Паркинг на Мичурина 2Ж'!Область_печати</vt:lpstr>
      <vt:lpstr>'Цены (2)'!Область_печати</vt:lpstr>
      <vt:lpstr>'Цены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2022-04-11T09:09:33Z</dcterms:modified>
</cp:coreProperties>
</file>